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D:\GOOGLE DRIVE-LUCAS MUTTI\Licitações, Cotações e Contratos\01.Licitações\01.FAPEX_01-02-2024\000.DISPUTA\02.Descontada\"/>
    </mc:Choice>
  </mc:AlternateContent>
  <xr:revisionPtr revIDLastSave="0" documentId="13_ncr:1_{478C5952-E15B-4D71-A702-12A0E9B778E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ERVIÇOS" sheetId="5" r:id="rId1"/>
    <sheet name="EXEMPLO" sheetId="6" r:id="rId2"/>
  </sheets>
  <externalReferences>
    <externalReference r:id="rId3"/>
    <externalReference r:id="rId4"/>
  </externalReferences>
  <definedNames>
    <definedName name="\A">[1]SERVIÇO!#REF!</definedName>
    <definedName name="\B">[1]SERVIÇO!#REF!</definedName>
    <definedName name="\C">[1]SERVIÇO!#REF!</definedName>
    <definedName name="\I">[1]SERVIÇO!#REF!</definedName>
    <definedName name="\J">[1]SERVIÇO!#REF!</definedName>
    <definedName name="\O">[1]SERVIÇO!#REF!</definedName>
    <definedName name="\P">[1]SERVIÇO!#REF!</definedName>
    <definedName name="____ACR10">[1]SERVIÇO!#REF!</definedName>
    <definedName name="____ACR15">[1]SERVIÇO!#REF!</definedName>
    <definedName name="____acr20">[1]SERVIÇO!#REF!</definedName>
    <definedName name="____acr5">[1]SERVIÇO!#REF!</definedName>
    <definedName name="____ARQ1">[1]SERVIÇO!#REF!</definedName>
    <definedName name="____QT100">[1]SERVIÇO!#REF!</definedName>
    <definedName name="____QT2">[1]SERVIÇO!#REF!</definedName>
    <definedName name="____QT3">[1]SERVIÇO!#REF!</definedName>
    <definedName name="____QT4">[1]SERVIÇO!#REF!</definedName>
    <definedName name="____QT50">[1]SERVIÇO!#REF!</definedName>
    <definedName name="____QT75">[1]SERVIÇO!#REF!</definedName>
    <definedName name="___ACR10">[1]SERVIÇO!#REF!</definedName>
    <definedName name="___ACR15">[1]SERVIÇO!#REF!</definedName>
    <definedName name="___acr20">[1]SERVIÇO!#REF!</definedName>
    <definedName name="___acr5">[1]SERVIÇO!#REF!</definedName>
    <definedName name="___ARQ1">[1]SERVIÇO!#REF!</definedName>
    <definedName name="___QT100">[1]SERVIÇO!#REF!</definedName>
    <definedName name="___QT2">[1]SERVIÇO!#REF!</definedName>
    <definedName name="___QT3">[1]SERVIÇO!#REF!</definedName>
    <definedName name="___QT4">[1]SERVIÇO!#REF!</definedName>
    <definedName name="___QT75">[1]SERVIÇO!#REF!</definedName>
    <definedName name="__QT50">[1]SERVIÇO!#REF!</definedName>
    <definedName name="_ACR10">[1]SERVIÇO!#REF!</definedName>
    <definedName name="_ACR15">[1]SERVIÇO!#REF!</definedName>
    <definedName name="_acr20">[1]SERVIÇO!#REF!</definedName>
    <definedName name="_acr5">[1]SERVIÇO!#REF!</definedName>
    <definedName name="_ARQ1">[1]SERVIÇO!#REF!</definedName>
    <definedName name="_QT100">[1]SERVIÇO!#REF!</definedName>
    <definedName name="_QT2">[1]SERVIÇO!#REF!</definedName>
    <definedName name="_QT3">[1]SERVIÇO!#REF!</definedName>
    <definedName name="_QT4">[1]SERVIÇO!#REF!</definedName>
    <definedName name="_QT50">[1]SERVIÇO!#REF!</definedName>
    <definedName name="_QT75">[1]SERVIÇO!#REF!</definedName>
    <definedName name="_T">[1]SERVIÇO!#REF!</definedName>
    <definedName name="AAAAA">#REF!</definedName>
    <definedName name="abebqt">[1]SERVIÇO!#REF!</definedName>
    <definedName name="ACADUC">[1]SERVIÇO!#REF!</definedName>
    <definedName name="ACBEB">[1]SERVIÇO!#REF!</definedName>
    <definedName name="ACBOMB">[1]SERVIÇO!#REF!</definedName>
    <definedName name="ACCHAF">[1]SERVIÇO!#REF!</definedName>
    <definedName name="ACDER">[1]SERVIÇO!#REF!</definedName>
    <definedName name="ACDIV">[1]SERVIÇO!#REF!</definedName>
    <definedName name="ACEQP">[1]SERVIÇO!#REF!</definedName>
    <definedName name="ACHAFQT">[1]SERVIÇO!#REF!</definedName>
    <definedName name="ACMUR">[1]SERVIÇO!#REF!</definedName>
    <definedName name="ACONT2">[1]SERVIÇO!#REF!</definedName>
    <definedName name="ACPIPA">[1]SERVIÇO!#REF!</definedName>
    <definedName name="ACTRANSP">[1]SERVIÇO!#REF!</definedName>
    <definedName name="ADUCQT">[1]SERVIÇO!#REF!</definedName>
    <definedName name="AITEM">[1]SERVIÇO!#REF!</definedName>
    <definedName name="ALTADUC">[1]SERVIÇO!#REF!</definedName>
    <definedName name="ALTBOMB">[1]SERVIÇO!#REF!</definedName>
    <definedName name="ALTCAP">[1]SERVIÇO!#REF!</definedName>
    <definedName name="ALTDER">[1]SERVIÇO!#REF!</definedName>
    <definedName name="ALTEQUIP">[1]SERVIÇO!#REF!</definedName>
    <definedName name="ALTIEQP">[1]SERVIÇO!#REF!</definedName>
    <definedName name="ALTMUR">[1]SERVIÇO!#REF!</definedName>
    <definedName name="ALTRES10">[1]SERVIÇO!#REF!</definedName>
    <definedName name="ALTRES15">[1]SERVIÇO!#REF!</definedName>
    <definedName name="ALTRES20">[1]SERVIÇO!#REF!</definedName>
    <definedName name="ALTTRANS">[1]SERVIÇO!#REF!</definedName>
    <definedName name="AQTEMP1">[1]SERVIÇO!#REF!</definedName>
    <definedName name="AQTEMP2">[1]SERVIÇO!#REF!</definedName>
    <definedName name="_xlnm.Print_Area" localSheetId="1">EXEMPLO!$A$8:$C$17</definedName>
    <definedName name="_xlnm.Print_Area" localSheetId="0">SERVIÇOS!$A$1:$H$99</definedName>
    <definedName name="ARQ">[1]SERVIÇO!#REF!</definedName>
    <definedName name="ARQERR">[1]SERVIÇO!#REF!</definedName>
    <definedName name="ARQMARC">[1]SERVIÇO!#REF!</definedName>
    <definedName name="ARQPLAN">[1]SERVIÇO!#REF!</definedName>
    <definedName name="ARQT">[1]SERVIÇO!#REF!</definedName>
    <definedName name="ARQTEMP">[1]SERVIÇO!#REF!</definedName>
    <definedName name="ARQTXT">[1]SERVIÇO!#REF!</definedName>
    <definedName name="ARTEMP">[1]SERVIÇO!#REF!</definedName>
    <definedName name="ass">[1]SERVIÇO!#REF!</definedName>
    <definedName name="bebqt">[1]SERVIÇO!#REF!</definedName>
    <definedName name="CAMP">[1]SERVIÇO!#REF!</definedName>
    <definedName name="CHAFQT">[1]SERVIÇO!#REF!</definedName>
    <definedName name="COLSUB">[1]SERVIÇO!#REF!</definedName>
    <definedName name="CONT1">[1]SERVIÇO!#REF!</definedName>
    <definedName name="CONT2">[1]SERVIÇO!#REF!</definedName>
    <definedName name="CONT3">[1]SERVIÇO!#REF!</definedName>
    <definedName name="CONTAIT">[1]SERVIÇO!#REF!</definedName>
    <definedName name="CONTREC">[1]SERVIÇO!#REF!</definedName>
    <definedName name="CONTRES">[1]SERVIÇO!#REF!</definedName>
    <definedName name="CRITERX">[1]SERVIÇO!#REF!</definedName>
    <definedName name="DERIVQT">[1]SERVIÇO!#REF!</definedName>
    <definedName name="descnt">#REF!</definedName>
    <definedName name="descont">#REF!</definedName>
    <definedName name="DIFQT">[1]SERVIÇO!#REF!</definedName>
    <definedName name="EQPOTENC">[1]SERVIÇO!#REF!</definedName>
    <definedName name="FCRITER">[1]SERVIÇO!#REF!</definedName>
    <definedName name="HOJE">[1]SERVIÇO!#REF!</definedName>
    <definedName name="IMPF">[1]SERVIÇO!#REF!</definedName>
    <definedName name="IMPI">[1]SERVIÇO!#REF!</definedName>
    <definedName name="Insumos">'[2]RELAÇÃO - COMPOSIÇÕES E INSUMOS'!$A$7:$D$337</definedName>
    <definedName name="ITEMCONT">[1]SERVIÇO!#REF!</definedName>
    <definedName name="ITEMDER">[1]SERVIÇO!#REF!</definedName>
    <definedName name="ITEMEQP">[1]SERVIÇO!#REF!</definedName>
    <definedName name="ITEMMUR">[1]SERVIÇO!#REF!</definedName>
    <definedName name="ITEMR15">[1]SERVIÇO!#REF!</definedName>
    <definedName name="ITEMR20">[1]SERVIÇO!#REF!</definedName>
    <definedName name="ITEMTRANS">[1]SERVIÇO!#REF!</definedName>
    <definedName name="ITENS">[1]SERVIÇO!#REF!</definedName>
    <definedName name="ITENS0">[1]SERVIÇO!#REF!</definedName>
    <definedName name="ITENS1">[1]SERVIÇO!#REF!</definedName>
    <definedName name="ITENSP">[1]SERVIÇO!#REF!</definedName>
    <definedName name="ITENSPMED">[1]SERVIÇO!#REF!</definedName>
    <definedName name="LIN">[1]SERVIÇO!#REF!</definedName>
    <definedName name="LISTSEL">[1]SERVIÇO!#REF!</definedName>
    <definedName name="LOCAB">[1]SERVIÇO!#REF!</definedName>
    <definedName name="LOCAL">[1]SERVIÇO!#REF!</definedName>
    <definedName name="MARCAX">[1]SERVIÇO!#REF!</definedName>
    <definedName name="MENUBOM">[1]SERVIÇO!#REF!</definedName>
    <definedName name="MENUEQP">[1]SERVIÇO!#REF!</definedName>
    <definedName name="MENUFIM">[1]SERVIÇO!#REF!</definedName>
    <definedName name="MENUMED">[1]SERVIÇO!#REF!</definedName>
    <definedName name="MENUOBRA">[1]SERVIÇO!#REF!</definedName>
    <definedName name="MENUOUT">[1]SERVIÇO!#REF!</definedName>
    <definedName name="MENUOUTRO">[1]SERVIÇO!#REF!</definedName>
    <definedName name="menures">[1]SERVIÇO!#REF!</definedName>
    <definedName name="MUNICIPIO">[1]SERVIÇO!#REF!</definedName>
    <definedName name="MURBOMB">[1]SERVIÇO!#REF!</definedName>
    <definedName name="NDATA">[1]SERVIÇO!#REF!</definedName>
    <definedName name="NUCOPIAS">[1]SERVIÇO!#REF!</definedName>
    <definedName name="OBRA">[1]SERVIÇO!#REF!</definedName>
    <definedName name="OBRADUPL">[1]SERVIÇO!#REF!</definedName>
    <definedName name="OBRALOC">[1]SERVIÇO!#REF!</definedName>
    <definedName name="OBRASEL">[1]SERVIÇO!#REF!</definedName>
    <definedName name="PDER">[1]SERVIÇO!#REF!</definedName>
    <definedName name="PDIVERS">[1]SERVIÇO!#REF!</definedName>
    <definedName name="PEMD">[1]SERVIÇO!#REF!</definedName>
    <definedName name="PIEQUIP">[1]SERVIÇO!#REF!</definedName>
    <definedName name="PMUR">[1]SERVIÇO!#REF!</definedName>
    <definedName name="PTGERAL">[1]SERVIÇO!#REF!</definedName>
    <definedName name="QTNULO">[1]SERVIÇO!#REF!</definedName>
    <definedName name="QTPADRAO">[1]SERVIÇO!#REF!</definedName>
    <definedName name="QTRES">[1]SERVIÇO!#REF!</definedName>
    <definedName name="QUANT">[1]SERVIÇO!#REF!</definedName>
    <definedName name="QUANTP">[1]SERVIÇO!#REF!</definedName>
    <definedName name="RARQIMP">[1]SERVIÇO!#REF!</definedName>
    <definedName name="RECADUC">[1]SERVIÇO!#REF!</definedName>
    <definedName name="ridbeb">[1]SERVIÇO!#REF!</definedName>
    <definedName name="RIDCHAF">[1]SERVIÇO!#REF!</definedName>
    <definedName name="ridres05">[1]SERVIÇO!#REF!</definedName>
    <definedName name="RIDRES10">[1]SERVIÇO!#REF!</definedName>
    <definedName name="RIDRES15">[1]SERVIÇO!#REF!</definedName>
    <definedName name="ROMANO">[1]SERVIÇO!#REF!</definedName>
    <definedName name="ROTCOMP">[1]SERVIÇO!#REF!</definedName>
    <definedName name="ROTIMP">[1]SERVIÇO!#REF!</definedName>
    <definedName name="ROTRES">[1]SERVIÇO!#REF!</definedName>
    <definedName name="RQTADUC">[1]SERVIÇO!#REF!</definedName>
    <definedName name="rqtbeb">[1]SERVIÇO!#REF!</definedName>
    <definedName name="RQTCHAF">[1]SERVIÇO!#REF!</definedName>
    <definedName name="RQTDERV">[1]SERVIÇO!#REF!</definedName>
    <definedName name="rres05">[1]SERVIÇO!#REF!</definedName>
    <definedName name="RRES10">[1]SERVIÇO!#REF!</definedName>
    <definedName name="RRES15">[1]SERVIÇO!#REF!</definedName>
    <definedName name="RRES20">[1]SERVIÇO!#REF!</definedName>
    <definedName name="RRR">[1]SERVIÇO!#REF!</definedName>
    <definedName name="RRTEMP">[1]SERVIÇO!#REF!</definedName>
    <definedName name="RSEQ">[1]SERVIÇO!#REF!</definedName>
    <definedName name="RSUBTOT">[1]SERVIÇO!#REF!</definedName>
    <definedName name="rtitbeb">[1]SERVIÇO!#REF!</definedName>
    <definedName name="RTITCHAF">[1]SERVIÇO!#REF!</definedName>
    <definedName name="rtubos">[1]SERVIÇO!#REF!</definedName>
    <definedName name="SISTEM1">[1]SERVIÇO!#REF!</definedName>
    <definedName name="SISTEM2">[1]SERVIÇO!#REF!</definedName>
    <definedName name="SSS">[1]SERVIÇO!#REF!</definedName>
    <definedName name="SSTEMP">[1]SERVIÇO!#REF!</definedName>
    <definedName name="SUBDER">[1]SERVIÇO!#REF!</definedName>
    <definedName name="SUBDIV">[1]SERVIÇO!#REF!</definedName>
    <definedName name="SUBEQP">[1]SERVIÇO!#REF!</definedName>
    <definedName name="SUBMUR">[1]SERVIÇO!#REF!</definedName>
    <definedName name="titbeb">[1]SERVIÇO!#REF!</definedName>
    <definedName name="TITCHAF">[1]SERVIÇO!#REF!</definedName>
    <definedName name="_xlnm.Print_Titles" localSheetId="0">SERVIÇOS!$1:$12</definedName>
    <definedName name="TOTQTS">[1]SERVIÇO!#REF!</definedName>
    <definedName name="TTT">[1]SERVIÇO!#REF!</definedName>
    <definedName name="TXTEQUIP">[1]SERVIÇO!#REF!</definedName>
    <definedName name="TXTMARCA">[1]SERVIÇO!#REF!</definedName>
    <definedName name="TXTMOD">[1]SERVIÇO!#REF!</definedName>
    <definedName name="TXTPOT">[1]SERVIÇO!#REF!</definedName>
    <definedName name="WITENS">[1]SERVIÇO!#REF!</definedName>
    <definedName name="WNMLOCAL">[1]SERVIÇO!#REF!</definedName>
    <definedName name="WNMMUN">[1]SERVIÇO!#REF!</definedName>
    <definedName name="WNMSERV">[1]SERVIÇO!#REF!</definedName>
    <definedName name="XALFA">[1]SERVIÇO!#REF!</definedName>
    <definedName name="XDATA">[1]SERVIÇO!#REF!</definedName>
    <definedName name="XITEM">[1]SERVIÇO!#REF!</definedName>
    <definedName name="XLOC">[1]SERVIÇO!#REF!</definedName>
    <definedName name="xnInforme_quantos_bebedouros____bebqt__if_bebqt__0__xlQt.bebedouros_invalida___ENTER_p_reinformar__xresp__branch_rqtderv">[1]SERVIÇO!#REF!</definedName>
    <definedName name="XNUCOPIAS">[1]SERVIÇO!#REF!</definedName>
    <definedName name="XRESP">[1]SERVIÇO!#REF!</definedName>
    <definedName name="XTITRES">[1]SERVIÇO!#REF!</definedName>
    <definedName name="ZECA">[1]SERVIÇO!#REF!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3" i="5" l="1"/>
  <c r="H60" i="5"/>
  <c r="H59" i="5"/>
  <c r="H58" i="5"/>
  <c r="H57" i="5"/>
  <c r="H56" i="5"/>
  <c r="H55" i="5"/>
  <c r="H54" i="5"/>
  <c r="H53" i="5"/>
  <c r="H52" i="5"/>
  <c r="H51" i="5"/>
  <c r="H50" i="5"/>
  <c r="H49" i="5"/>
  <c r="H48" i="5"/>
  <c r="H47" i="5"/>
  <c r="H46" i="5"/>
  <c r="H45" i="5"/>
  <c r="H44" i="5"/>
  <c r="H43" i="5"/>
  <c r="H42" i="5"/>
  <c r="H41" i="5"/>
  <c r="H40" i="5"/>
  <c r="H39" i="5"/>
  <c r="H38" i="5"/>
  <c r="H37" i="5"/>
  <c r="H36" i="5"/>
  <c r="H35" i="5"/>
  <c r="H34" i="5"/>
  <c r="H15" i="5"/>
  <c r="H16" i="5"/>
  <c r="H17" i="5"/>
  <c r="H18" i="5"/>
  <c r="H19" i="5"/>
  <c r="H20" i="5"/>
  <c r="H21" i="5"/>
  <c r="H22" i="5"/>
  <c r="H14" i="5"/>
  <c r="B12" i="6" l="1"/>
  <c r="C12" i="6" s="1"/>
  <c r="B15" i="6" l="1"/>
  <c r="C15" i="6" s="1"/>
  <c r="B13" i="6"/>
  <c r="C13" i="6" s="1"/>
  <c r="B14" i="6"/>
  <c r="C14" i="6" s="1"/>
  <c r="B11" i="6"/>
  <c r="C11" i="6" s="1"/>
  <c r="G61" i="5" l="1"/>
  <c r="G64" i="5"/>
  <c r="H64" i="5" s="1"/>
  <c r="C64" i="5"/>
  <c r="C65" i="5" s="1"/>
  <c r="C66" i="5" s="1"/>
  <c r="C67" i="5" s="1"/>
  <c r="C68" i="5" s="1"/>
  <c r="C69" i="5" s="1"/>
  <c r="C70" i="5" s="1"/>
  <c r="C71" i="5" s="1"/>
  <c r="C72" i="5" s="1"/>
  <c r="C73" i="5" s="1"/>
  <c r="C74" i="5" s="1"/>
  <c r="C75" i="5" s="1"/>
  <c r="C76" i="5" s="1"/>
  <c r="C77" i="5" s="1"/>
  <c r="C78" i="5" s="1"/>
  <c r="C79" i="5" s="1"/>
  <c r="C80" i="5" s="1"/>
  <c r="C81" i="5" s="1"/>
  <c r="C82" i="5" s="1"/>
  <c r="C83" i="5" s="1"/>
  <c r="C84" i="5" s="1"/>
  <c r="C85" i="5" s="1"/>
  <c r="C86" i="5" s="1"/>
  <c r="C87" i="5" s="1"/>
  <c r="G24" i="5"/>
  <c r="H24" i="5" s="1"/>
  <c r="G89" i="5" l="1"/>
  <c r="H61" i="5"/>
  <c r="H89" i="5" s="1"/>
  <c r="G65" i="5"/>
  <c r="H65" i="5" s="1"/>
  <c r="B16" i="6"/>
  <c r="G25" i="5"/>
  <c r="H25" i="5" s="1"/>
  <c r="C16" i="6" l="1"/>
  <c r="C17" i="6" s="1"/>
  <c r="G26" i="5"/>
  <c r="H26" i="5" s="1"/>
  <c r="I89" i="5"/>
  <c r="G66" i="5"/>
  <c r="H66" i="5" s="1"/>
  <c r="G67" i="5" l="1"/>
  <c r="H67" i="5" s="1"/>
  <c r="G27" i="5"/>
  <c r="H27" i="5" s="1"/>
  <c r="G28" i="5" l="1"/>
  <c r="H28" i="5" s="1"/>
  <c r="G68" i="5"/>
  <c r="H68" i="5" s="1"/>
  <c r="G69" i="5" l="1"/>
  <c r="H69" i="5" s="1"/>
  <c r="G29" i="5"/>
  <c r="H29" i="5" s="1"/>
  <c r="G30" i="5" l="1"/>
  <c r="H30" i="5" s="1"/>
  <c r="G70" i="5"/>
  <c r="H70" i="5" s="1"/>
  <c r="G71" i="5" l="1"/>
  <c r="H71" i="5" s="1"/>
  <c r="G31" i="5"/>
  <c r="H31" i="5" s="1"/>
  <c r="G32" i="5" l="1"/>
  <c r="H32" i="5" s="1"/>
  <c r="G72" i="5"/>
  <c r="H72" i="5" s="1"/>
  <c r="G73" i="5" l="1"/>
  <c r="H73" i="5" s="1"/>
  <c r="G74" i="5" l="1"/>
  <c r="H74" i="5" s="1"/>
  <c r="G75" i="5" l="1"/>
  <c r="H75" i="5" s="1"/>
  <c r="G76" i="5" l="1"/>
  <c r="H76" i="5" s="1"/>
  <c r="G77" i="5" l="1"/>
  <c r="H77" i="5" s="1"/>
  <c r="G78" i="5" l="1"/>
  <c r="H78" i="5" s="1"/>
  <c r="G79" i="5" l="1"/>
  <c r="H79" i="5" s="1"/>
  <c r="G80" i="5" l="1"/>
  <c r="H80" i="5" s="1"/>
  <c r="G81" i="5" l="1"/>
  <c r="H81" i="5" s="1"/>
  <c r="G82" i="5" l="1"/>
  <c r="H82" i="5" s="1"/>
  <c r="G83" i="5" l="1"/>
  <c r="H83" i="5" s="1"/>
  <c r="G84" i="5" l="1"/>
  <c r="H84" i="5" s="1"/>
  <c r="G85" i="5" l="1"/>
  <c r="H85" i="5" s="1"/>
  <c r="G86" i="5" l="1"/>
  <c r="H86" i="5" s="1"/>
  <c r="G87" i="5" l="1"/>
  <c r="H87" i="5" s="1"/>
  <c r="G88" i="5" l="1"/>
  <c r="H88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Fabio Isensee de Souza</author>
  </authors>
  <commentList>
    <comment ref="G4" authorId="0" shapeId="0" xr:uid="{5255DFDE-9F81-4DBA-8BEA-88DF2B8CA835}">
      <text>
        <r>
          <rPr>
            <b/>
            <sz val="9"/>
            <color indexed="81"/>
            <rFont val="Segoe UI"/>
            <family val="2"/>
          </rPr>
          <t>Fabio Isensee de Souza:</t>
        </r>
        <r>
          <rPr>
            <sz val="9"/>
            <color indexed="81"/>
            <rFont val="Segoe UI"/>
            <family val="2"/>
          </rPr>
          <t xml:space="preserve">
logo marca da empresa</t>
        </r>
      </text>
    </comment>
    <comment ref="H11" authorId="0" shapeId="0" xr:uid="{BFAFED6C-BB2B-4FD7-9381-F5DFAFB979F4}">
      <text>
        <r>
          <rPr>
            <b/>
            <sz val="9"/>
            <color indexed="81"/>
            <rFont val="Segoe UI"/>
            <family val="2"/>
          </rPr>
          <t>Fabio Isensee de Souza:</t>
        </r>
        <r>
          <rPr>
            <sz val="9"/>
            <color indexed="81"/>
            <rFont val="Segoe UI"/>
            <family val="2"/>
          </rPr>
          <t xml:space="preserve">
PREENCHER AQUI SUA PROPOSTA DE DESCONTO</t>
        </r>
      </text>
    </comment>
  </commentList>
</comments>
</file>

<file path=xl/sharedStrings.xml><?xml version="1.0" encoding="utf-8"?>
<sst xmlns="http://schemas.openxmlformats.org/spreadsheetml/2006/main" count="328" uniqueCount="153">
  <si>
    <t>ANEXO I - PLANILHA DE CUSTOS</t>
  </si>
  <si>
    <t>ITEM</t>
  </si>
  <si>
    <t>SISTEMA</t>
  </si>
  <si>
    <t>1.1</t>
  </si>
  <si>
    <t>Projetos básico e executivo de arquitetura</t>
  </si>
  <si>
    <t>ORSE</t>
  </si>
  <si>
    <t>M2</t>
  </si>
  <si>
    <t>H</t>
  </si>
  <si>
    <t>1.2</t>
  </si>
  <si>
    <t>Projetos básico e executivo de paisagismo</t>
  </si>
  <si>
    <t>1.3</t>
  </si>
  <si>
    <t>Projetos básico e executivo de restauro de bens tombados</t>
  </si>
  <si>
    <t>1.4</t>
  </si>
  <si>
    <t>Projeto de acústica (ÁREA CONTEMPLADA)</t>
  </si>
  <si>
    <t>1.5</t>
  </si>
  <si>
    <t>Projeto de sinalização/programação visual</t>
  </si>
  <si>
    <t>SINAPI</t>
  </si>
  <si>
    <t>1.6</t>
  </si>
  <si>
    <t>Construção de Modelos 3D</t>
  </si>
  <si>
    <t>1.7</t>
  </si>
  <si>
    <t>Levantamento cadastral</t>
  </si>
  <si>
    <t>1.8</t>
  </si>
  <si>
    <t>Compatibilização de projetos de arquitetura e engenharia</t>
  </si>
  <si>
    <t>1.9</t>
  </si>
  <si>
    <t>Laudos/pareceres técnicos na área de arquitetura</t>
  </si>
  <si>
    <t>UND</t>
  </si>
  <si>
    <t>2.1</t>
  </si>
  <si>
    <t>Projeto de Terraplenagem</t>
  </si>
  <si>
    <t>2.2</t>
  </si>
  <si>
    <t>Levantamento topográfico planialtimétrico</t>
  </si>
  <si>
    <t>2.3</t>
  </si>
  <si>
    <t>Mobilização e desmobilização de equipamento de sondagem</t>
  </si>
  <si>
    <t>2.4</t>
  </si>
  <si>
    <t>Deslocamento de equipamento de sondagem</t>
  </si>
  <si>
    <t>2.5</t>
  </si>
  <si>
    <t>Sondagem a percussão</t>
  </si>
  <si>
    <t>M</t>
  </si>
  <si>
    <t>2.6</t>
  </si>
  <si>
    <t>Projetos de Sistema Viário</t>
  </si>
  <si>
    <t>2.7</t>
  </si>
  <si>
    <t>Projetos de Drenagem de águas pluviais</t>
  </si>
  <si>
    <t>2.8</t>
  </si>
  <si>
    <t>Sistema de Iluminação Publica e Distribuição de Energia</t>
  </si>
  <si>
    <t>2.9</t>
  </si>
  <si>
    <t>Projeto de Vala Técnica</t>
  </si>
  <si>
    <t>Projeto de Estrutura de concreto, aço ou madeira</t>
  </si>
  <si>
    <t>Projeto de Fundações</t>
  </si>
  <si>
    <t>Projeto de contenções</t>
  </si>
  <si>
    <t>Projeto de instalações sanitárias, aguas pluviais e agua potável</t>
  </si>
  <si>
    <t>Projeto de impermeabilização</t>
  </si>
  <si>
    <t>Projeto de Instalações eletricas e luminotécnica</t>
  </si>
  <si>
    <t>Projeto de Subestações</t>
  </si>
  <si>
    <t>Projetos de CFTV, sonorização e alarme</t>
  </si>
  <si>
    <t>Sistema de proteção contra Descarga Atmosférica (SPDA)</t>
  </si>
  <si>
    <t>Projeto de ar comprimido e  gases especiais</t>
  </si>
  <si>
    <t>Projeto de instalações de GLP</t>
  </si>
  <si>
    <t>Projeto de cabeamento estruturado de dados e voz</t>
  </si>
  <si>
    <t>Projeto de instalação de ar condicionado, ventilação mecânica e exaustão</t>
  </si>
  <si>
    <t>Sistema de abastecimento de água</t>
  </si>
  <si>
    <t>Sistema de esgotamento sanitário com tratamento</t>
  </si>
  <si>
    <t>Sistema de irrigação</t>
  </si>
  <si>
    <t>Laudos/pareceres técnicos na área de engenharia</t>
  </si>
  <si>
    <t>Elaboração de Planilha orçamentária</t>
  </si>
  <si>
    <t>DISCIPLINA</t>
  </si>
  <si>
    <t>Projeto de arquitetura</t>
  </si>
  <si>
    <t>Projeto de instalações hidro-sanitárias</t>
  </si>
  <si>
    <t>Projeto de Instalações Elétricas</t>
  </si>
  <si>
    <t>Projeto climatização</t>
  </si>
  <si>
    <t>Projeto de cabeamento estruturado</t>
  </si>
  <si>
    <t>Planilha orçamentária</t>
  </si>
  <si>
    <t>ATUALIZAÇÃO:</t>
  </si>
  <si>
    <t>Data:</t>
  </si>
  <si>
    <t>Endereço:</t>
  </si>
  <si>
    <t>REFERÊNCIA</t>
  </si>
  <si>
    <t>DESCRIÇÃO</t>
  </si>
  <si>
    <t>QUANTIDADE</t>
  </si>
  <si>
    <t>PREÇO(R$)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</si>
  <si>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</si>
  <si>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</si>
  <si>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</si>
  <si>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</si>
  <si>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</si>
  <si>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</si>
  <si>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</si>
  <si>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</si>
  <si>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</si>
  <si>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</si>
  <si>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</si>
  <si>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</si>
  <si>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</si>
  <si>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</si>
  <si>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4.1</t>
  </si>
  <si>
    <t>4.2</t>
  </si>
  <si>
    <t>4.5</t>
  </si>
  <si>
    <t>4.6</t>
  </si>
  <si>
    <t>4.7</t>
  </si>
  <si>
    <t>4.8</t>
  </si>
  <si>
    <t>4.9</t>
  </si>
  <si>
    <t>4.10</t>
  </si>
  <si>
    <t>Exemplo de comoposição de custo estimado de bloco de projetos</t>
  </si>
  <si>
    <t>Projeto de Prevenção e combate a incêndio e pânico</t>
  </si>
  <si>
    <t>ARQUITETURA - ELABORAÇÃO DE PROJETO</t>
  </si>
  <si>
    <t>ARQUITETURA - ANÁLISE DE PROJETO</t>
  </si>
  <si>
    <t>ENGENHARIA - ELABORAÇÃO DE PROJETO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</si>
  <si>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</si>
  <si>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</si>
  <si>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</si>
  <si>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</si>
  <si>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</si>
  <si>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</si>
  <si>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</si>
  <si>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</si>
  <si>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</si>
  <si>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</si>
  <si>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</si>
  <si>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</si>
  <si>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</si>
  <si>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</si>
  <si>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 xml:space="preserve">ENGENHARIA - ANÁLISE DE PROJETO 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</si>
  <si>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</si>
  <si>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</si>
  <si>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</si>
  <si>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</si>
  <si>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</si>
  <si>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</si>
  <si>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</si>
  <si>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</si>
  <si>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</si>
  <si>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</si>
  <si>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</si>
  <si>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</si>
  <si>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</si>
  <si>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</si>
  <si>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</si>
  <si>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</si>
  <si>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</si>
  <si>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</si>
  <si>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Serviços de Contratação para a Elaboração e Análise de Projetos Arquitetônicos e de Engenharia</t>
  </si>
  <si>
    <t>PREÇO OFERTADO (R$)</t>
  </si>
  <si>
    <t>TOTAL:</t>
  </si>
  <si>
    <t>Total:</t>
  </si>
  <si>
    <t>EMPRESA:</t>
  </si>
  <si>
    <t>DESCONTO OFERTADO</t>
  </si>
  <si>
    <t>MUTTI SANTAN A ENGENHARIA E CONSULTORIA LTDA ME</t>
  </si>
  <si>
    <t>CNPJ:</t>
  </si>
  <si>
    <t>17.260.797/0001-69</t>
  </si>
  <si>
    <t>Estrada do Petróleo, Galpão, Araçás/BA, CEP: 48.108-000</t>
  </si>
  <si>
    <t>LUCAS MUTTI CARVALHO ALMEIDA DE SANTANA</t>
  </si>
  <si>
    <t xml:space="preserve">ENGENHEIRO CIVIL </t>
  </si>
  <si>
    <t>RESPONSÁVEL TÉCNICO E LEGAL</t>
  </si>
  <si>
    <t>MUTTI SANTANA ENGENHARIA E CONSULTORIA</t>
  </si>
  <si>
    <t>PROPOSTA SPP 007/2024 - FAPEX</t>
  </si>
  <si>
    <t>31%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</si>
</sst>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(&quot;R$ &quot;* #,##0.00_);_(&quot;R$ &quot;* \(#,##0.00\);_(&quot;R$ &quot;* \-??_);_(@_)"/>
    <numFmt numFmtId="165" formatCode="_(* #,##0.00_);_(* \(#,##0.00\);_(* \-??_);_(@_)"/>
    <numFmt numFmtId="166" formatCode="d/m/yy\ h:mm;@"/>
    <numFmt numFmtId="167" formatCode="_-* #,##0.00_-;\-* #,##0.00_-;_-* \-??_-;_-@_-"/>
    <numFmt numFmtId="168" formatCode="_(* #,##0.00_);_(* \(#,##0.00\);_(* &quot;-&quot;??_);_(@_)"/>
    <numFmt numFmtId="169" formatCode="0.00%;\-0.00%;;@"/>
  </numFmts>
  <fonts count="35">
    <font>
      <sz val="11"/>
      <color rgb="FF000000"/>
      <name val="Liberation Sans"/>
    </font>
    <font>
      <sz val="11"/>
      <color rgb="FF000000"/>
      <name val="Liberation Sans"/>
    </font>
    <font>
      <b/>
      <sz val="10"/>
      <color rgb="FF000000"/>
      <name val="Liberation Sans"/>
    </font>
    <font>
      <sz val="10"/>
      <color rgb="FFFFFFFF"/>
      <name val="Liberation Sans"/>
    </font>
    <font>
      <sz val="10"/>
      <color rgb="FFCC0000"/>
      <name val="Liberation Sans"/>
    </font>
    <font>
      <b/>
      <sz val="10"/>
      <color rgb="FFFFFFFF"/>
      <name val="Liberation Sans"/>
    </font>
    <font>
      <i/>
      <sz val="10"/>
      <color rgb="FF808080"/>
      <name val="Liberation Sans"/>
    </font>
    <font>
      <sz val="10"/>
      <color rgb="FF006600"/>
      <name val="Liberation Sans"/>
    </font>
    <font>
      <b/>
      <sz val="24"/>
      <color rgb="FF000000"/>
      <name val="Liberation Sans"/>
    </font>
    <font>
      <sz val="18"/>
      <color rgb="FF000000"/>
      <name val="Liberation Sans"/>
    </font>
    <font>
      <sz val="12"/>
      <color rgb="FF000000"/>
      <name val="Liberation Sans"/>
    </font>
    <font>
      <u/>
      <sz val="10"/>
      <color rgb="FF0000EE"/>
      <name val="Liberation Sans"/>
    </font>
    <font>
      <sz val="10"/>
      <color rgb="FF996600"/>
      <name val="Liberation Sans"/>
    </font>
    <font>
      <sz val="10"/>
      <color rgb="FF333333"/>
      <name val="Liberation Sans"/>
    </font>
    <font>
      <sz val="10"/>
      <name val="Arial"/>
      <family val="2"/>
    </font>
    <font>
      <sz val="10"/>
      <name val="Arial"/>
      <family val="2"/>
      <charset val="1"/>
    </font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1"/>
      <name val="Cambria"/>
      <family val="1"/>
    </font>
    <font>
      <b/>
      <sz val="11"/>
      <color rgb="FF000000"/>
      <name val="Cambria"/>
      <family val="1"/>
    </font>
    <font>
      <sz val="11"/>
      <name val="Cambria"/>
      <family val="1"/>
    </font>
    <font>
      <sz val="11"/>
      <color rgb="FFFF0000"/>
      <name val="Cambria"/>
      <family val="1"/>
    </font>
    <font>
      <b/>
      <sz val="11"/>
      <color theme="0"/>
      <name val="Cambria"/>
      <family val="1"/>
    </font>
    <font>
      <i/>
      <sz val="11"/>
      <name val="Cambria"/>
      <family val="1"/>
    </font>
    <font>
      <sz val="11"/>
      <color rgb="FF000000"/>
      <name val="Cambria"/>
      <family val="1"/>
    </font>
    <font>
      <b/>
      <sz val="11"/>
      <color rgb="FF008000"/>
      <name val="Cambria"/>
      <family val="1"/>
    </font>
    <font>
      <b/>
      <sz val="11"/>
      <color rgb="FFFF0000"/>
      <name val="Cambria"/>
      <family val="1"/>
    </font>
    <font>
      <b/>
      <sz val="11"/>
      <color indexed="8"/>
      <name val="Cambria"/>
      <family val="1"/>
    </font>
    <font>
      <sz val="11"/>
      <color indexed="8"/>
      <name val="Cambria"/>
      <family val="1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</borders>
  <cellStyleXfs count="34">
    <xf numFmtId="0" fontId="0" fillId="0" borderId="0"/>
    <xf numFmtId="0" fontId="2" fillId="0" borderId="0" applyNumberFormat="0" applyBorder="0" applyProtection="0"/>
    <xf numFmtId="0" fontId="3" fillId="2" borderId="0" applyNumberFormat="0" applyBorder="0" applyProtection="0"/>
    <xf numFmtId="0" fontId="3" fillId="3" borderId="0" applyNumberFormat="0" applyBorder="0" applyProtection="0"/>
    <xf numFmtId="0" fontId="2" fillId="4" borderId="0" applyNumberFormat="0" applyBorder="0" applyProtection="0"/>
    <xf numFmtId="0" fontId="4" fillId="5" borderId="0" applyNumberFormat="0" applyBorder="0" applyProtection="0"/>
    <xf numFmtId="0" fontId="5" fillId="6" borderId="0" applyNumberFormat="0" applyBorder="0" applyProtection="0"/>
    <xf numFmtId="0" fontId="6" fillId="0" borderId="0" applyNumberFormat="0" applyBorder="0" applyProtection="0"/>
    <xf numFmtId="0" fontId="7" fillId="7" borderId="0" applyNumberFormat="0" applyBorder="0" applyProtection="0"/>
    <xf numFmtId="0" fontId="8" fillId="0" borderId="0" applyNumberFormat="0" applyBorder="0" applyProtection="0"/>
    <xf numFmtId="0" fontId="9" fillId="0" borderId="0" applyNumberFormat="0" applyBorder="0" applyProtection="0"/>
    <xf numFmtId="0" fontId="10" fillId="0" borderId="0" applyNumberFormat="0" applyBorder="0" applyProtection="0"/>
    <xf numFmtId="0" fontId="11" fillId="0" borderId="0" applyNumberFormat="0" applyBorder="0" applyProtection="0"/>
    <xf numFmtId="0" fontId="12" fillId="8" borderId="0" applyNumberFormat="0" applyBorder="0" applyProtection="0"/>
    <xf numFmtId="0" fontId="13" fillId="8" borderId="1" applyNumberFormat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4" fillId="0" borderId="0" applyNumberFormat="0" applyBorder="0" applyProtection="0"/>
    <xf numFmtId="164" fontId="14" fillId="0" borderId="0" applyBorder="0" applyProtection="0"/>
    <xf numFmtId="165" fontId="14" fillId="0" borderId="0" applyBorder="0" applyProtection="0"/>
    <xf numFmtId="0" fontId="15" fillId="0" borderId="0"/>
    <xf numFmtId="0" fontId="15" fillId="0" borderId="0"/>
    <xf numFmtId="0" fontId="14" fillId="0" borderId="0"/>
    <xf numFmtId="0" fontId="15" fillId="0" borderId="0"/>
    <xf numFmtId="165" fontId="14" fillId="0" borderId="0" applyBorder="0" applyProtection="0"/>
    <xf numFmtId="0" fontId="15" fillId="0" borderId="0"/>
    <xf numFmtId="9" fontId="14" fillId="0" borderId="0" applyBorder="0" applyProtection="0"/>
    <xf numFmtId="167" fontId="14" fillId="0" borderId="0" applyBorder="0" applyProtection="0"/>
    <xf numFmtId="0" fontId="16" fillId="0" borderId="0"/>
    <xf numFmtId="165" fontId="14" fillId="0" borderId="0" applyBorder="0" applyProtection="0"/>
    <xf numFmtId="0" fontId="15" fillId="0" borderId="0"/>
    <xf numFmtId="168" fontId="14" fillId="0" borderId="0" applyFont="0" applyFill="0" applyBorder="0" applyAlignment="0" applyProtection="0"/>
    <xf numFmtId="0" fontId="14" fillId="0" borderId="0"/>
    <xf numFmtId="9" fontId="1" fillId="0" borderId="0" applyFont="0" applyFill="0" applyBorder="0" applyAlignment="0" applyProtection="0"/>
  </cellStyleXfs>
  <cellXfs count="129">
    <xf numFmtId="0" fontId="0" fillId="0" borderId="0" xfId="0"/>
    <xf numFmtId="164" fontId="14" fillId="0" borderId="5" xfId="18" applyBorder="1"/>
    <xf numFmtId="164" fontId="14" fillId="0" borderId="2" xfId="18" applyBorder="1"/>
    <xf numFmtId="0" fontId="20" fillId="0" borderId="4" xfId="32" applyFont="1" applyBorder="1"/>
    <xf numFmtId="0" fontId="20" fillId="0" borderId="20" xfId="32" applyFont="1" applyBorder="1"/>
    <xf numFmtId="0" fontId="20" fillId="0" borderId="21" xfId="32" applyFont="1" applyBorder="1"/>
    <xf numFmtId="164" fontId="14" fillId="0" borderId="22" xfId="18" applyBorder="1"/>
    <xf numFmtId="164" fontId="14" fillId="0" borderId="23" xfId="18" applyBorder="1"/>
    <xf numFmtId="164" fontId="14" fillId="0" borderId="24" xfId="18" applyBorder="1"/>
    <xf numFmtId="164" fontId="14" fillId="0" borderId="29" xfId="18" applyBorder="1"/>
    <xf numFmtId="164" fontId="18" fillId="9" borderId="26" xfId="18" applyFont="1" applyFill="1" applyBorder="1"/>
    <xf numFmtId="164" fontId="18" fillId="9" borderId="27" xfId="18" applyFont="1" applyFill="1" applyBorder="1"/>
    <xf numFmtId="167" fontId="17" fillId="9" borderId="9" xfId="27" applyFont="1" applyFill="1" applyBorder="1" applyAlignment="1" applyProtection="1">
      <alignment horizontal="center"/>
    </xf>
    <xf numFmtId="167" fontId="17" fillId="9" borderId="10" xfId="27" applyFont="1" applyFill="1" applyBorder="1" applyAlignment="1" applyProtection="1">
      <alignment horizontal="center"/>
    </xf>
    <xf numFmtId="0" fontId="19" fillId="9" borderId="11" xfId="32" applyFont="1" applyFill="1" applyBorder="1" applyAlignment="1">
      <alignment horizontal="center"/>
    </xf>
    <xf numFmtId="0" fontId="19" fillId="9" borderId="12" xfId="32" applyFont="1" applyFill="1" applyBorder="1" applyAlignment="1">
      <alignment horizontal="center"/>
    </xf>
    <xf numFmtId="2" fontId="19" fillId="9" borderId="13" xfId="32" applyNumberFormat="1" applyFont="1" applyFill="1" applyBorder="1" applyAlignment="1">
      <alignment horizontal="center"/>
    </xf>
    <xf numFmtId="0" fontId="14" fillId="0" borderId="25" xfId="32" applyBorder="1"/>
    <xf numFmtId="167" fontId="17" fillId="0" borderId="26" xfId="27" applyFont="1" applyBorder="1" applyAlignment="1" applyProtection="1">
      <alignment horizontal="center"/>
    </xf>
    <xf numFmtId="167" fontId="17" fillId="0" borderId="27" xfId="27" applyFont="1" applyBorder="1" applyAlignment="1" applyProtection="1">
      <alignment horizontal="center"/>
    </xf>
    <xf numFmtId="0" fontId="21" fillId="9" borderId="8" xfId="32" applyFont="1" applyFill="1" applyBorder="1"/>
    <xf numFmtId="0" fontId="19" fillId="9" borderId="25" xfId="32" applyFont="1" applyFill="1" applyBorder="1" applyAlignment="1">
      <alignment horizontal="right"/>
    </xf>
    <xf numFmtId="165" fontId="25" fillId="0" borderId="9" xfId="19" applyFont="1" applyBorder="1" applyAlignment="1" applyProtection="1">
      <alignment horizontal="center" vertical="center" wrapText="1"/>
      <protection locked="0"/>
    </xf>
    <xf numFmtId="165" fontId="26" fillId="0" borderId="9" xfId="19" applyFont="1" applyBorder="1" applyProtection="1">
      <protection locked="0"/>
    </xf>
    <xf numFmtId="165" fontId="24" fillId="0" borderId="10" xfId="19" applyFont="1" applyBorder="1" applyProtection="1">
      <protection locked="0"/>
    </xf>
    <xf numFmtId="0" fontId="26" fillId="0" borderId="0" xfId="20" applyFont="1" applyAlignment="1">
      <alignment vertical="center"/>
    </xf>
    <xf numFmtId="49" fontId="26" fillId="0" borderId="0" xfId="22" applyNumberFormat="1" applyFont="1" applyAlignment="1" applyProtection="1">
      <alignment horizontal="center" vertical="center" wrapText="1"/>
      <protection locked="0"/>
    </xf>
    <xf numFmtId="166" fontId="26" fillId="0" borderId="0" xfId="22" applyNumberFormat="1" applyFont="1" applyAlignment="1" applyProtection="1">
      <alignment horizontal="center" vertical="center" wrapText="1"/>
      <protection locked="0"/>
    </xf>
    <xf numFmtId="165" fontId="24" fillId="0" borderId="7" xfId="19" applyFont="1" applyBorder="1" applyProtection="1">
      <protection locked="0"/>
    </xf>
    <xf numFmtId="165" fontId="25" fillId="0" borderId="0" xfId="19" applyFont="1" applyBorder="1" applyAlignment="1" applyProtection="1">
      <alignment horizontal="center" vertical="center" wrapText="1"/>
      <protection locked="0"/>
    </xf>
    <xf numFmtId="165" fontId="26" fillId="0" borderId="0" xfId="19" applyFont="1" applyBorder="1" applyProtection="1">
      <protection locked="0"/>
    </xf>
    <xf numFmtId="49" fontId="26" fillId="0" borderId="0" xfId="21" applyNumberFormat="1" applyFont="1" applyAlignment="1" applyProtection="1">
      <alignment horizontal="center" vertical="center" wrapText="1"/>
      <protection locked="0"/>
    </xf>
    <xf numFmtId="166" fontId="26" fillId="0" borderId="0" xfId="19" applyNumberFormat="1" applyFont="1" applyBorder="1" applyAlignment="1" applyProtection="1">
      <alignment horizontal="center" vertical="center" wrapText="1"/>
      <protection locked="0"/>
    </xf>
    <xf numFmtId="165" fontId="26" fillId="0" borderId="12" xfId="19" applyFont="1" applyBorder="1" applyProtection="1">
      <protection locked="0"/>
    </xf>
    <xf numFmtId="165" fontId="24" fillId="0" borderId="13" xfId="19" applyFont="1" applyBorder="1" applyProtection="1">
      <protection locked="0"/>
    </xf>
    <xf numFmtId="0" fontId="27" fillId="0" borderId="0" xfId="20" applyFont="1" applyAlignment="1">
      <alignment vertical="center"/>
    </xf>
    <xf numFmtId="0" fontId="26" fillId="0" borderId="0" xfId="32" applyFont="1"/>
    <xf numFmtId="0" fontId="24" fillId="0" borderId="25" xfId="20" applyFont="1" applyBorder="1" applyAlignment="1" applyProtection="1">
      <alignment horizontal="center" vertical="center"/>
      <protection locked="0"/>
    </xf>
    <xf numFmtId="0" fontId="24" fillId="0" borderId="26" xfId="20" applyFont="1" applyBorder="1" applyAlignment="1" applyProtection="1">
      <alignment horizontal="center" vertical="center"/>
      <protection locked="0"/>
    </xf>
    <xf numFmtId="0" fontId="28" fillId="11" borderId="26" xfId="20" applyFont="1" applyFill="1" applyBorder="1" applyAlignment="1" applyProtection="1">
      <alignment horizontal="left" vertical="center"/>
      <protection locked="0"/>
    </xf>
    <xf numFmtId="0" fontId="28" fillId="11" borderId="26" xfId="20" applyFont="1" applyFill="1" applyBorder="1" applyAlignment="1" applyProtection="1">
      <alignment horizontal="center" vertical="center"/>
      <protection locked="0"/>
    </xf>
    <xf numFmtId="169" fontId="28" fillId="11" borderId="26" xfId="20" quotePrefix="1" applyNumberFormat="1" applyFont="1" applyFill="1" applyBorder="1" applyAlignment="1" applyProtection="1">
      <alignment horizontal="left" vertical="center"/>
      <protection locked="0"/>
    </xf>
    <xf numFmtId="0" fontId="24" fillId="9" borderId="15" xfId="19" applyNumberFormat="1" applyFont="1" applyFill="1" applyBorder="1" applyAlignment="1" applyProtection="1">
      <alignment horizontal="center" vertical="center" wrapText="1"/>
      <protection locked="0"/>
    </xf>
    <xf numFmtId="0" fontId="24" fillId="9" borderId="16" xfId="19" applyNumberFormat="1" applyFont="1" applyFill="1" applyBorder="1" applyAlignment="1" applyProtection="1">
      <alignment horizontal="center" vertical="center" wrapText="1"/>
      <protection locked="0"/>
    </xf>
    <xf numFmtId="0" fontId="24" fillId="9" borderId="17" xfId="19" applyNumberFormat="1" applyFont="1" applyFill="1" applyBorder="1" applyAlignment="1" applyProtection="1">
      <alignment horizontal="center" vertical="center" wrapText="1"/>
      <protection locked="0"/>
    </xf>
    <xf numFmtId="165" fontId="24" fillId="9" borderId="17" xfId="19" applyFont="1" applyFill="1" applyBorder="1" applyAlignment="1" applyProtection="1">
      <alignment horizontal="center" vertical="center" wrapText="1"/>
      <protection locked="0"/>
    </xf>
    <xf numFmtId="165" fontId="24" fillId="9" borderId="18" xfId="19" applyFont="1" applyFill="1" applyBorder="1" applyAlignment="1" applyProtection="1">
      <alignment horizontal="center" vertical="center" wrapText="1"/>
      <protection locked="0"/>
    </xf>
    <xf numFmtId="0" fontId="26" fillId="9" borderId="25" xfId="32" applyFont="1" applyFill="1" applyBorder="1" applyAlignment="1" applyProtection="1">
      <alignment horizontal="center"/>
      <protection locked="0"/>
    </xf>
    <xf numFmtId="0" fontId="29" fillId="9" borderId="26" xfId="19" applyNumberFormat="1" applyFont="1" applyFill="1" applyBorder="1" applyAlignment="1" applyProtection="1">
      <alignment horizontal="center" vertical="center"/>
      <protection locked="0"/>
    </xf>
    <xf numFmtId="0" fontId="26" fillId="9" borderId="26" xfId="27" applyNumberFormat="1" applyFont="1" applyFill="1" applyBorder="1" applyAlignment="1" applyProtection="1">
      <alignment horizontal="center" vertical="center"/>
      <protection locked="0"/>
    </xf>
    <xf numFmtId="165" fontId="26" fillId="9" borderId="26" xfId="19" applyFont="1" applyFill="1" applyBorder="1" applyAlignment="1" applyProtection="1">
      <alignment horizontal="center"/>
      <protection locked="0"/>
    </xf>
    <xf numFmtId="165" fontId="26" fillId="9" borderId="26" xfId="19" applyFont="1" applyFill="1" applyBorder="1" applyAlignment="1" applyProtection="1">
      <alignment horizontal="right"/>
      <protection locked="0"/>
    </xf>
    <xf numFmtId="165" fontId="26" fillId="9" borderId="27" xfId="19" applyFont="1" applyFill="1" applyBorder="1" applyAlignment="1" applyProtection="1">
      <alignment horizontal="right"/>
      <protection locked="0"/>
    </xf>
    <xf numFmtId="0" fontId="26" fillId="0" borderId="0" xfId="25" applyFont="1" applyAlignment="1">
      <alignment vertical="center"/>
    </xf>
    <xf numFmtId="0" fontId="26" fillId="0" borderId="20" xfId="32" applyFont="1" applyBorder="1" applyAlignment="1" applyProtection="1">
      <alignment horizontal="center"/>
      <protection locked="0"/>
    </xf>
    <xf numFmtId="0" fontId="26" fillId="0" borderId="29" xfId="32" applyFont="1" applyBorder="1" applyAlignment="1" applyProtection="1">
      <alignment horizontal="center"/>
      <protection locked="0"/>
    </xf>
    <xf numFmtId="0" fontId="26" fillId="0" borderId="30" xfId="32" applyFont="1" applyBorder="1" applyAlignment="1" applyProtection="1">
      <alignment horizontal="center"/>
      <protection locked="0"/>
    </xf>
    <xf numFmtId="165" fontId="30" fillId="0" borderId="29" xfId="19" applyFont="1" applyBorder="1" applyAlignment="1" applyProtection="1">
      <alignment horizontal="right"/>
      <protection locked="0"/>
    </xf>
    <xf numFmtId="164" fontId="26" fillId="0" borderId="29" xfId="18" applyFont="1" applyBorder="1" applyProtection="1"/>
    <xf numFmtId="165" fontId="26" fillId="0" borderId="19" xfId="19" applyFont="1" applyBorder="1" applyAlignment="1" applyProtection="1">
      <alignment horizontal="right"/>
    </xf>
    <xf numFmtId="0" fontId="26" fillId="0" borderId="4" xfId="32" applyFont="1" applyBorder="1" applyAlignment="1" applyProtection="1">
      <alignment horizontal="center"/>
      <protection locked="0"/>
    </xf>
    <xf numFmtId="0" fontId="26" fillId="0" borderId="2" xfId="32" applyFont="1" applyBorder="1" applyAlignment="1" applyProtection="1">
      <alignment horizontal="center"/>
      <protection locked="0"/>
    </xf>
    <xf numFmtId="0" fontId="26" fillId="0" borderId="3" xfId="32" applyFont="1" applyBorder="1" applyAlignment="1" applyProtection="1">
      <alignment horizontal="center"/>
      <protection locked="0"/>
    </xf>
    <xf numFmtId="165" fontId="30" fillId="0" borderId="2" xfId="19" applyFont="1" applyBorder="1" applyAlignment="1" applyProtection="1">
      <alignment horizontal="right"/>
      <protection locked="0"/>
    </xf>
    <xf numFmtId="164" fontId="26" fillId="0" borderId="2" xfId="18" applyFont="1" applyBorder="1" applyProtection="1"/>
    <xf numFmtId="0" fontId="30" fillId="0" borderId="0" xfId="25" applyFont="1" applyAlignment="1">
      <alignment vertical="center"/>
    </xf>
    <xf numFmtId="0" fontId="27" fillId="0" borderId="0" xfId="25" applyFont="1" applyAlignment="1">
      <alignment vertical="center"/>
    </xf>
    <xf numFmtId="0" fontId="31" fillId="0" borderId="0" xfId="25" applyFont="1" applyAlignment="1">
      <alignment vertical="center"/>
    </xf>
    <xf numFmtId="0" fontId="26" fillId="0" borderId="0" xfId="32" applyFont="1" applyAlignment="1">
      <alignment vertical="center"/>
    </xf>
    <xf numFmtId="0" fontId="32" fillId="0" borderId="0" xfId="25" applyFont="1" applyAlignment="1">
      <alignment vertical="center"/>
    </xf>
    <xf numFmtId="165" fontId="26" fillId="9" borderId="26" xfId="19" applyFont="1" applyFill="1" applyBorder="1" applyAlignment="1" applyProtection="1">
      <alignment horizontal="right"/>
    </xf>
    <xf numFmtId="165" fontId="26" fillId="9" borderId="27" xfId="19" applyFont="1" applyFill="1" applyBorder="1" applyAlignment="1" applyProtection="1">
      <alignment horizontal="right"/>
    </xf>
    <xf numFmtId="165" fontId="25" fillId="0" borderId="2" xfId="19" applyFont="1" applyBorder="1" applyAlignment="1" applyProtection="1">
      <alignment horizontal="right"/>
      <protection locked="0"/>
    </xf>
    <xf numFmtId="0" fontId="24" fillId="0" borderId="0" xfId="32" applyFont="1" applyAlignment="1">
      <alignment vertical="distributed" wrapText="1"/>
    </xf>
    <xf numFmtId="0" fontId="24" fillId="0" borderId="0" xfId="32" applyFont="1" applyAlignment="1">
      <alignment vertical="center"/>
    </xf>
    <xf numFmtId="164" fontId="26" fillId="0" borderId="2" xfId="32" applyNumberFormat="1" applyFont="1" applyBorder="1"/>
    <xf numFmtId="0" fontId="26" fillId="0" borderId="0" xfId="32" applyFont="1" applyAlignment="1">
      <alignment vertical="distributed" wrapText="1"/>
    </xf>
    <xf numFmtId="0" fontId="24" fillId="0" borderId="0" xfId="25" applyFont="1" applyAlignment="1">
      <alignment vertical="center"/>
    </xf>
    <xf numFmtId="165" fontId="26" fillId="0" borderId="2" xfId="19" applyFont="1" applyBorder="1" applyAlignment="1" applyProtection="1">
      <alignment horizontal="right"/>
      <protection locked="0"/>
    </xf>
    <xf numFmtId="0" fontId="32" fillId="0" borderId="0" xfId="32" applyFont="1" applyAlignment="1">
      <alignment vertical="distributed" wrapText="1"/>
    </xf>
    <xf numFmtId="0" fontId="32" fillId="0" borderId="0" xfId="32" applyFont="1" applyAlignment="1">
      <alignment vertical="center"/>
    </xf>
    <xf numFmtId="0" fontId="27" fillId="0" borderId="0" xfId="32" applyFont="1" applyAlignment="1">
      <alignment vertical="center"/>
    </xf>
    <xf numFmtId="0" fontId="27" fillId="0" borderId="0" xfId="32" applyFont="1" applyAlignment="1">
      <alignment vertical="distributed" wrapText="1"/>
    </xf>
    <xf numFmtId="165" fontId="26" fillId="0" borderId="0" xfId="19" applyFont="1"/>
    <xf numFmtId="43" fontId="26" fillId="0" borderId="0" xfId="32" applyNumberFormat="1" applyFont="1" applyAlignment="1">
      <alignment vertical="distributed" wrapText="1"/>
    </xf>
    <xf numFmtId="0" fontId="26" fillId="0" borderId="21" xfId="32" applyFont="1" applyBorder="1" applyAlignment="1" applyProtection="1">
      <alignment horizontal="center"/>
      <protection locked="0"/>
    </xf>
    <xf numFmtId="0" fontId="26" fillId="0" borderId="24" xfId="32" applyFont="1" applyBorder="1" applyAlignment="1" applyProtection="1">
      <alignment horizontal="center"/>
      <protection locked="0"/>
    </xf>
    <xf numFmtId="0" fontId="26" fillId="0" borderId="28" xfId="32" applyFont="1" applyBorder="1" applyAlignment="1" applyProtection="1">
      <alignment horizontal="center"/>
      <protection locked="0"/>
    </xf>
    <xf numFmtId="165" fontId="30" fillId="0" borderId="24" xfId="19" applyFont="1" applyBorder="1" applyAlignment="1" applyProtection="1">
      <alignment horizontal="right"/>
      <protection locked="0"/>
    </xf>
    <xf numFmtId="164" fontId="26" fillId="0" borderId="24" xfId="18" applyFont="1" applyBorder="1" applyProtection="1"/>
    <xf numFmtId="165" fontId="26" fillId="9" borderId="26" xfId="19" applyFont="1" applyFill="1" applyBorder="1" applyAlignment="1" applyProtection="1">
      <alignment horizontal="center"/>
    </xf>
    <xf numFmtId="10" fontId="26" fillId="0" borderId="0" xfId="33" applyNumberFormat="1" applyFont="1" applyAlignment="1">
      <alignment vertical="distributed" wrapText="1"/>
    </xf>
    <xf numFmtId="0" fontId="26" fillId="0" borderId="0" xfId="19" applyNumberFormat="1" applyFont="1" applyBorder="1" applyAlignment="1" applyProtection="1">
      <alignment horizontal="center" vertical="center"/>
      <protection locked="0"/>
    </xf>
    <xf numFmtId="0" fontId="27" fillId="0" borderId="0" xfId="19" applyNumberFormat="1" applyFont="1" applyBorder="1" applyAlignment="1" applyProtection="1">
      <alignment horizontal="center" vertical="center"/>
      <protection locked="0"/>
    </xf>
    <xf numFmtId="0" fontId="27" fillId="0" borderId="0" xfId="20" applyFont="1" applyAlignment="1" applyProtection="1">
      <alignment vertical="distributed" wrapText="1"/>
      <protection locked="0"/>
    </xf>
    <xf numFmtId="165" fontId="27" fillId="0" borderId="0" xfId="19" applyFont="1" applyBorder="1" applyAlignment="1" applyProtection="1">
      <alignment horizontal="center"/>
      <protection locked="0"/>
    </xf>
    <xf numFmtId="165" fontId="30" fillId="0" borderId="0" xfId="19" applyFont="1" applyBorder="1" applyAlignment="1" applyProtection="1">
      <alignment horizontal="center"/>
      <protection locked="0"/>
    </xf>
    <xf numFmtId="0" fontId="33" fillId="0" borderId="0" xfId="31" applyNumberFormat="1" applyFont="1" applyAlignment="1" applyProtection="1">
      <alignment horizontal="left" vertical="center"/>
      <protection locked="0"/>
    </xf>
    <xf numFmtId="0" fontId="34" fillId="0" borderId="0" xfId="31" applyNumberFormat="1" applyFont="1" applyAlignment="1" applyProtection="1">
      <alignment horizontal="center" vertical="center"/>
      <protection locked="0"/>
    </xf>
    <xf numFmtId="49" fontId="34" fillId="0" borderId="0" xfId="31" applyNumberFormat="1" applyFont="1" applyAlignment="1" applyProtection="1">
      <alignment horizontal="center" vertical="center"/>
      <protection locked="0"/>
    </xf>
    <xf numFmtId="0" fontId="34" fillId="0" borderId="0" xfId="32" applyFont="1" applyAlignment="1" applyProtection="1">
      <alignment vertical="distributed" wrapText="1"/>
      <protection locked="0"/>
    </xf>
    <xf numFmtId="0" fontId="26" fillId="0" borderId="0" xfId="19" applyNumberFormat="1" applyFont="1" applyBorder="1" applyAlignment="1" applyProtection="1">
      <alignment horizontal="center" vertical="center"/>
    </xf>
    <xf numFmtId="0" fontId="27" fillId="0" borderId="0" xfId="19" applyNumberFormat="1" applyFont="1" applyBorder="1" applyAlignment="1" applyProtection="1">
      <alignment horizontal="center" vertical="center"/>
    </xf>
    <xf numFmtId="0" fontId="27" fillId="0" borderId="0" xfId="20" applyFont="1" applyAlignment="1">
      <alignment vertical="distributed" wrapText="1"/>
    </xf>
    <xf numFmtId="165" fontId="27" fillId="0" borderId="0" xfId="19" applyFont="1" applyBorder="1" applyAlignment="1" applyProtection="1">
      <alignment horizontal="center"/>
    </xf>
    <xf numFmtId="165" fontId="30" fillId="0" borderId="0" xfId="19" applyFont="1" applyBorder="1" applyAlignment="1" applyProtection="1">
      <alignment horizontal="center"/>
    </xf>
    <xf numFmtId="165" fontId="26" fillId="0" borderId="0" xfId="19" applyFont="1" applyBorder="1" applyProtection="1"/>
    <xf numFmtId="14" fontId="26" fillId="0" borderId="0" xfId="19" applyNumberFormat="1" applyFont="1" applyBorder="1" applyAlignment="1" applyProtection="1">
      <alignment horizontal="center" vertical="center" wrapText="1"/>
      <protection locked="0"/>
    </xf>
    <xf numFmtId="0" fontId="26" fillId="0" borderId="0" xfId="19" applyNumberFormat="1" applyFont="1" applyBorder="1" applyAlignment="1" applyProtection="1">
      <alignment horizontal="right" vertical="center"/>
    </xf>
    <xf numFmtId="0" fontId="26" fillId="0" borderId="0" xfId="20" applyFont="1" applyAlignment="1">
      <alignment vertical="center" wrapText="1"/>
    </xf>
    <xf numFmtId="0" fontId="24" fillId="10" borderId="26" xfId="20" applyFont="1" applyFill="1" applyBorder="1" applyAlignment="1" applyProtection="1">
      <alignment horizontal="center" vertical="center" wrapText="1"/>
      <protection locked="0"/>
    </xf>
    <xf numFmtId="0" fontId="25" fillId="9" borderId="26" xfId="32" applyFont="1" applyFill="1" applyBorder="1" applyAlignment="1" applyProtection="1">
      <alignment wrapText="1"/>
      <protection locked="0"/>
    </xf>
    <xf numFmtId="0" fontId="26" fillId="0" borderId="30" xfId="32" applyFont="1" applyBorder="1" applyAlignment="1" applyProtection="1">
      <alignment wrapText="1"/>
      <protection locked="0"/>
    </xf>
    <xf numFmtId="0" fontId="26" fillId="0" borderId="3" xfId="32" applyFont="1" applyBorder="1" applyAlignment="1" applyProtection="1">
      <alignment wrapText="1"/>
      <protection locked="0"/>
    </xf>
    <xf numFmtId="0" fontId="26" fillId="0" borderId="2" xfId="32" applyFont="1" applyBorder="1" applyAlignment="1" applyProtection="1">
      <alignment wrapText="1"/>
      <protection locked="0"/>
    </xf>
    <xf numFmtId="0" fontId="26" fillId="0" borderId="24" xfId="32" applyFont="1" applyBorder="1" applyAlignment="1" applyProtection="1">
      <alignment wrapText="1"/>
      <protection locked="0"/>
    </xf>
    <xf numFmtId="49" fontId="24" fillId="0" borderId="0" xfId="23" applyNumberFormat="1" applyFont="1" applyAlignment="1" applyProtection="1">
      <alignment horizontal="center" wrapText="1"/>
      <protection locked="0"/>
    </xf>
    <xf numFmtId="164" fontId="24" fillId="0" borderId="8" xfId="18" applyFont="1" applyBorder="1" applyAlignment="1" applyProtection="1">
      <alignment horizontal="center" vertical="center" wrapText="1"/>
      <protection locked="0"/>
    </xf>
    <xf numFmtId="49" fontId="24" fillId="0" borderId="6" xfId="21" applyNumberFormat="1" applyFont="1" applyBorder="1" applyAlignment="1" applyProtection="1">
      <alignment horizontal="center" vertical="center" wrapText="1"/>
      <protection locked="0"/>
    </xf>
    <xf numFmtId="49" fontId="26" fillId="0" borderId="0" xfId="21" applyNumberFormat="1" applyFont="1" applyAlignment="1" applyProtection="1">
      <alignment horizontal="left" vertical="center" wrapText="1"/>
      <protection locked="0"/>
    </xf>
    <xf numFmtId="49" fontId="24" fillId="0" borderId="0" xfId="21" applyNumberFormat="1" applyFont="1" applyAlignment="1" applyProtection="1">
      <alignment horizontal="center" vertical="center" wrapText="1"/>
      <protection locked="0"/>
    </xf>
    <xf numFmtId="49" fontId="24" fillId="0" borderId="0" xfId="23" applyNumberFormat="1" applyFont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horizontal="center"/>
      <protection locked="0"/>
    </xf>
    <xf numFmtId="10" fontId="24" fillId="0" borderId="12" xfId="33" applyNumberFormat="1" applyFont="1" applyBorder="1" applyAlignment="1" applyProtection="1">
      <alignment horizontal="center" wrapText="1"/>
      <protection locked="0"/>
    </xf>
    <xf numFmtId="0" fontId="24" fillId="0" borderId="14" xfId="20" applyFont="1" applyBorder="1" applyAlignment="1" applyProtection="1">
      <alignment horizontal="center" vertical="center"/>
      <protection locked="0"/>
    </xf>
    <xf numFmtId="0" fontId="26" fillId="0" borderId="31" xfId="32" applyFont="1" applyBorder="1" applyAlignment="1" applyProtection="1">
      <alignment horizontal="center"/>
      <protection locked="0"/>
    </xf>
    <xf numFmtId="0" fontId="26" fillId="0" borderId="32" xfId="32" applyFont="1" applyBorder="1" applyAlignment="1" applyProtection="1">
      <alignment horizontal="center"/>
      <protection locked="0"/>
    </xf>
    <xf numFmtId="0" fontId="24" fillId="0" borderId="6" xfId="24" applyNumberFormat="1" applyFont="1" applyBorder="1" applyAlignment="1" applyProtection="1">
      <alignment horizontal="left" vertical="center" wrapText="1"/>
      <protection locked="0"/>
    </xf>
    <xf numFmtId="43" fontId="26" fillId="0" borderId="0" xfId="32" applyNumberFormat="1" applyFont="1" applyAlignment="1">
      <alignment vertical="center"/>
    </xf>
  </cellXfs>
  <cellStyles count="34">
    <cellStyle name="Accent" xfId="1" xr:uid="{00000000-0005-0000-0000-000000000000}"/>
    <cellStyle name="Accent 1" xfId="2" xr:uid="{00000000-0005-0000-0000-000001000000}"/>
    <cellStyle name="Accent 2" xfId="3" xr:uid="{00000000-0005-0000-0000-000002000000}"/>
    <cellStyle name="Accent 3" xfId="4" xr:uid="{00000000-0005-0000-0000-000003000000}"/>
    <cellStyle name="Bad" xfId="5" xr:uid="{00000000-0005-0000-0000-000004000000}"/>
    <cellStyle name="Error" xfId="6" xr:uid="{00000000-0005-0000-0000-000005000000}"/>
    <cellStyle name="Footnote" xfId="7" xr:uid="{00000000-0005-0000-0000-000006000000}"/>
    <cellStyle name="Good" xfId="8" xr:uid="{00000000-0005-0000-0000-000007000000}"/>
    <cellStyle name="Heading (user)" xfId="9" xr:uid="{00000000-0005-0000-0000-000008000000}"/>
    <cellStyle name="Heading 1" xfId="10" xr:uid="{00000000-0005-0000-0000-000009000000}"/>
    <cellStyle name="Heading 2" xfId="11" xr:uid="{00000000-0005-0000-0000-00000A000000}"/>
    <cellStyle name="Hyperlink" xfId="12" xr:uid="{00000000-0005-0000-0000-00000B000000}"/>
    <cellStyle name="Moeda 2 2" xfId="18" xr:uid="{00000000-0005-0000-0000-00000C000000}"/>
    <cellStyle name="Neutral" xfId="13" xr:uid="{00000000-0005-0000-0000-00000D000000}"/>
    <cellStyle name="Normal" xfId="0" builtinId="0" customBuiltin="1"/>
    <cellStyle name="Normal 2" xfId="28" xr:uid="{00000000-0005-0000-0000-00000F000000}"/>
    <cellStyle name="Normal 2 2" xfId="20" xr:uid="{00000000-0005-0000-0000-000010000000}"/>
    <cellStyle name="Normal 2 2 2 2" xfId="25" xr:uid="{00000000-0005-0000-0000-000011000000}"/>
    <cellStyle name="Normal 2 2 2 2 2" xfId="32" xr:uid="{00000000-0005-0000-0000-000012000000}"/>
    <cellStyle name="Normal 2 2 3" xfId="30" xr:uid="{00000000-0005-0000-0000-000013000000}"/>
    <cellStyle name="Normal 4 11 2 2" xfId="22" xr:uid="{00000000-0005-0000-0000-000014000000}"/>
    <cellStyle name="Normal 4 2" xfId="23" xr:uid="{00000000-0005-0000-0000-000015000000}"/>
    <cellStyle name="Normal 4 3" xfId="21" xr:uid="{00000000-0005-0000-0000-000016000000}"/>
    <cellStyle name="Note" xfId="14" xr:uid="{00000000-0005-0000-0000-000017000000}"/>
    <cellStyle name="Porcentagem" xfId="33" builtinId="5"/>
    <cellStyle name="Porcentagem 2" xfId="26" xr:uid="{00000000-0005-0000-0000-000019000000}"/>
    <cellStyle name="Separador de milhares 3 2" xfId="24" xr:uid="{00000000-0005-0000-0000-00001A000000}"/>
    <cellStyle name="Status" xfId="15" xr:uid="{00000000-0005-0000-0000-00001B000000}"/>
    <cellStyle name="Text" xfId="16" xr:uid="{00000000-0005-0000-0000-00001C000000}"/>
    <cellStyle name="Vírgula 11" xfId="31" xr:uid="{00000000-0005-0000-0000-00001D000000}"/>
    <cellStyle name="Vírgula 2" xfId="19" xr:uid="{00000000-0005-0000-0000-00001E000000}"/>
    <cellStyle name="Vírgula 3 4" xfId="27" xr:uid="{00000000-0005-0000-0000-00001F000000}"/>
    <cellStyle name="Vírgula 8 2" xfId="29" xr:uid="{00000000-0005-0000-0000-000020000000}"/>
    <cellStyle name="Warning" xfId="17" xr:uid="{00000000-0005-0000-0000-00002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20320</xdr:colOff>
      <xdr:row>1</xdr:row>
      <xdr:rowOff>7844</xdr:rowOff>
    </xdr:from>
    <xdr:to>
      <xdr:col>7</xdr:col>
      <xdr:colOff>968001</xdr:colOff>
      <xdr:row>7</xdr:row>
      <xdr:rowOff>122051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60CE11F2-D5FF-841B-0A2D-25A1DEFE85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82000" y="332964"/>
          <a:ext cx="2573281" cy="130292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ILHA%20PADRAO%20PARA%20TOD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14\c\Projetos\5201%20-%20Big%20Aurea%20-%20Esgotamento%20Sanit&#225;rio%20(FUNASA%20S.F)\08%20-%20Mem%20Calc,%20Or&#231;amento%20e%20Cronograma%20(BASE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RVIÇO"/>
      <sheetName val="MATER"/>
      <sheetName val="COTACAO"/>
      <sheetName val="RESUMO"/>
      <sheetName val="KAPA DE TODAS"/>
      <sheetName val="CRON0 04"/>
      <sheetName val="CRON0 05"/>
      <sheetName val="CRON0 06"/>
      <sheetName val="CRON0 07"/>
      <sheetName val="CRON0 08"/>
      <sheetName val="CRON0 09"/>
      <sheetName val="CRON0 10"/>
      <sheetName val="CRON0 11"/>
      <sheetName val="1ª Medição 6º Aditiv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ig Aurea"/>
      <sheetName val="CRONOGRAMA"/>
      <sheetName val="COMPOSIÇÕES"/>
      <sheetName val="RELAÇÃO - COMPOSIÇÕES E INSUMOS"/>
      <sheetName val="mc Big Aurea"/>
      <sheetName val="serviço"/>
      <sheetName val="QUANTITATIVO"/>
      <sheetName val="COMPOSIÇÕES "/>
      <sheetName val="SERVIÇOS"/>
    </sheetNames>
    <sheetDataSet>
      <sheetData sheetId="0"/>
      <sheetData sheetId="1"/>
      <sheetData sheetId="2"/>
      <sheetData sheetId="3" refreshError="1">
        <row r="7">
          <cell r="A7">
            <v>40</v>
          </cell>
          <cell r="B7" t="str">
            <v>MONTAGEM DE ESCADA DE TUBO GALV. E BARRA CHATA COM FIXAÇÃO</v>
          </cell>
          <cell r="C7" t="str">
            <v>H</v>
          </cell>
          <cell r="D7" t="e">
            <v>#REF!</v>
          </cell>
        </row>
        <row r="8">
          <cell r="A8">
            <v>400</v>
          </cell>
          <cell r="B8" t="str">
            <v>DEMOLIÇÃO E RECOMPOSIÇÃO DE MEIO FIO ECONÔMICO</v>
          </cell>
          <cell r="C8" t="str">
            <v>M</v>
          </cell>
          <cell r="D8">
            <v>3.51</v>
          </cell>
        </row>
        <row r="9">
          <cell r="A9">
            <v>405</v>
          </cell>
          <cell r="B9" t="str">
            <v>DEMOLIÇÃO E RECOMPOSIÇÃO DE PAVIMENTO EM PARALELO</v>
          </cell>
          <cell r="C9" t="str">
            <v>M²</v>
          </cell>
          <cell r="D9">
            <v>7.41</v>
          </cell>
        </row>
        <row r="10">
          <cell r="A10">
            <v>410</v>
          </cell>
          <cell r="B10" t="str">
            <v>DEMOLIÇÃO E RECOMPOSIÇÃO DE PASSEIO EM CONCRETO EESP=5CM</v>
          </cell>
          <cell r="C10" t="str">
            <v>M²</v>
          </cell>
          <cell r="D10">
            <v>16.32</v>
          </cell>
        </row>
        <row r="11">
          <cell r="A11">
            <v>411</v>
          </cell>
          <cell r="B11" t="str">
            <v>RETIRADA DE PAVIMENTAÇÃO ASFALTICA</v>
          </cell>
          <cell r="C11" t="str">
            <v>M²</v>
          </cell>
          <cell r="D11">
            <v>4.05</v>
          </cell>
        </row>
        <row r="12">
          <cell r="A12">
            <v>412</v>
          </cell>
          <cell r="B12" t="str">
            <v>RECOMPISIÇÃO  DE CAPA EM CONCRETO ASFALTICO E = 0,05 M</v>
          </cell>
          <cell r="C12" t="str">
            <v>M³</v>
          </cell>
          <cell r="D12">
            <v>352.94117647058823</v>
          </cell>
        </row>
        <row r="13">
          <cell r="A13">
            <v>500</v>
          </cell>
          <cell r="B13" t="str">
            <v>ARGAMASSA CIM/AREIA TRAÇO 1:3</v>
          </cell>
          <cell r="C13" t="str">
            <v>M³</v>
          </cell>
          <cell r="D13">
            <v>191.08</v>
          </cell>
        </row>
        <row r="14">
          <cell r="A14">
            <v>600</v>
          </cell>
          <cell r="B14" t="str">
            <v>MOBILIZAÇÃO E DESMOBILIZAÇÃO DE EQUIPAMENTOS</v>
          </cell>
          <cell r="C14" t="str">
            <v>UND</v>
          </cell>
          <cell r="D14">
            <v>1500</v>
          </cell>
        </row>
        <row r="15">
          <cell r="A15">
            <v>20006</v>
          </cell>
          <cell r="B15" t="str">
            <v>REATERRO APILOADO DE VALA</v>
          </cell>
          <cell r="C15" t="str">
            <v>M³</v>
          </cell>
          <cell r="D15">
            <v>5</v>
          </cell>
        </row>
        <row r="16">
          <cell r="A16">
            <v>100004</v>
          </cell>
          <cell r="B16" t="str">
            <v>GABARITO</v>
          </cell>
          <cell r="C16" t="str">
            <v>M</v>
          </cell>
          <cell r="D16">
            <v>5.13</v>
          </cell>
        </row>
        <row r="17">
          <cell r="A17">
            <v>100005</v>
          </cell>
          <cell r="B17" t="str">
            <v>BARRACÃO E DEPÓSITO PROVISÓRIO</v>
          </cell>
          <cell r="C17" t="str">
            <v>M²</v>
          </cell>
          <cell r="D17">
            <v>77.92</v>
          </cell>
        </row>
        <row r="18">
          <cell r="A18">
            <v>100006</v>
          </cell>
          <cell r="B18" t="str">
            <v>INSTALAÇÃO ELÉTRICA - BARRACÃO</v>
          </cell>
          <cell r="C18" t="str">
            <v>M²</v>
          </cell>
          <cell r="D18">
            <v>8.264705882352942</v>
          </cell>
        </row>
        <row r="19">
          <cell r="A19">
            <v>100007</v>
          </cell>
          <cell r="B19" t="str">
            <v>INSTALAÇÃO HIDRÁULICA - BARRACÃO</v>
          </cell>
          <cell r="C19" t="str">
            <v>UND</v>
          </cell>
          <cell r="D19">
            <v>283.16470588235296</v>
          </cell>
        </row>
        <row r="20">
          <cell r="A20">
            <v>100008</v>
          </cell>
          <cell r="B20" t="str">
            <v>QUADRO COMANDO P/ BOMBA (POÇO TUBULAR)</v>
          </cell>
          <cell r="C20" t="str">
            <v>UND</v>
          </cell>
          <cell r="D20">
            <v>20.05</v>
          </cell>
        </row>
        <row r="21">
          <cell r="A21">
            <v>100010</v>
          </cell>
          <cell r="B21" t="str">
            <v>CERCA DE ARAME FARPADO 14 FIOS E ESTACA DE CONCRETO</v>
          </cell>
          <cell r="C21" t="str">
            <v>M</v>
          </cell>
          <cell r="D21">
            <v>14.211764705882354</v>
          </cell>
        </row>
        <row r="22">
          <cell r="A22">
            <v>100013</v>
          </cell>
          <cell r="B22" t="str">
            <v>LIMPEZA MANUAL DO TERRENO (ROÇAGEM, CAPINA E QUEIMADA DE MATERIAIS)</v>
          </cell>
          <cell r="C22" t="str">
            <v>M²</v>
          </cell>
          <cell r="D22">
            <v>0.67</v>
          </cell>
        </row>
        <row r="23">
          <cell r="A23">
            <v>100021</v>
          </cell>
          <cell r="B23" t="str">
            <v>PLANTIO DE GRAMA EM PLACAS</v>
          </cell>
          <cell r="C23" t="str">
            <v>M²</v>
          </cell>
          <cell r="D23" t="e">
            <v>#REF!</v>
          </cell>
        </row>
        <row r="24">
          <cell r="A24">
            <v>100040</v>
          </cell>
          <cell r="B24" t="str">
            <v>LOCAÇÃO DA REDE</v>
          </cell>
          <cell r="C24" t="str">
            <v>M</v>
          </cell>
          <cell r="D24">
            <v>0.14000000000000001</v>
          </cell>
        </row>
        <row r="25">
          <cell r="A25">
            <v>100050</v>
          </cell>
          <cell r="B25" t="str">
            <v>LOCAÇÃO E GABARITO</v>
          </cell>
          <cell r="C25" t="str">
            <v>M²</v>
          </cell>
          <cell r="D25">
            <v>2.42</v>
          </cell>
        </row>
        <row r="26">
          <cell r="A26">
            <v>110001</v>
          </cell>
          <cell r="B26" t="str">
            <v>CONCRETO DESEMPOLADO</v>
          </cell>
          <cell r="C26" t="str">
            <v>M²</v>
          </cell>
          <cell r="D26">
            <v>10.47</v>
          </cell>
        </row>
        <row r="27">
          <cell r="A27">
            <v>110003</v>
          </cell>
          <cell r="B27" t="str">
            <v>CIMENTADO LISO</v>
          </cell>
          <cell r="C27" t="str">
            <v>M²</v>
          </cell>
          <cell r="D27" t="e">
            <v>#REF!</v>
          </cell>
        </row>
        <row r="28">
          <cell r="A28">
            <v>110020</v>
          </cell>
          <cell r="B28" t="str">
            <v>ESTRADO DE MADEIRA</v>
          </cell>
          <cell r="C28" t="str">
            <v>M²</v>
          </cell>
          <cell r="D28" t="e">
            <v>#REF!</v>
          </cell>
        </row>
        <row r="29">
          <cell r="A29">
            <v>110035</v>
          </cell>
          <cell r="B29" t="str">
            <v>PLACA DE OBRA</v>
          </cell>
          <cell r="C29" t="str">
            <v>M²</v>
          </cell>
          <cell r="D29">
            <v>45.3</v>
          </cell>
        </row>
        <row r="30">
          <cell r="A30">
            <v>110124</v>
          </cell>
          <cell r="B30" t="str">
            <v>LASTRO DE AREIA</v>
          </cell>
          <cell r="C30" t="str">
            <v>M³</v>
          </cell>
          <cell r="D30">
            <v>17.95</v>
          </cell>
        </row>
        <row r="31">
          <cell r="A31">
            <v>110125</v>
          </cell>
          <cell r="B31" t="str">
            <v>PASSADIÇO EM MADEIRA DE LEI PARA PEDESTRE</v>
          </cell>
          <cell r="C31" t="str">
            <v>M²</v>
          </cell>
          <cell r="D31">
            <v>21.98</v>
          </cell>
        </row>
        <row r="32">
          <cell r="A32">
            <v>110154</v>
          </cell>
          <cell r="B32" t="str">
            <v>PASSEIO EM CONCRETO INCL. PREPARO DA CAIXA</v>
          </cell>
          <cell r="C32" t="str">
            <v>M²</v>
          </cell>
          <cell r="D32">
            <v>15.35</v>
          </cell>
        </row>
        <row r="33">
          <cell r="A33">
            <v>120001</v>
          </cell>
          <cell r="B33" t="str">
            <v>PINTURA PVA LATEX SEM MASSA 2 DEMÃOS</v>
          </cell>
          <cell r="C33" t="str">
            <v>M²</v>
          </cell>
          <cell r="D33" t="e">
            <v>#REF!</v>
          </cell>
        </row>
        <row r="34">
          <cell r="A34">
            <v>120027</v>
          </cell>
          <cell r="B34" t="str">
            <v>PINTURA ACRÍLICA SEM MASSA 2 DEMÃOS</v>
          </cell>
          <cell r="C34" t="str">
            <v>M²</v>
          </cell>
          <cell r="D34" t="e">
            <v>#REF!</v>
          </cell>
        </row>
        <row r="35">
          <cell r="A35">
            <v>120029</v>
          </cell>
          <cell r="B35" t="str">
            <v>PINTURA ESMALTE SOBRE MADEIRA</v>
          </cell>
          <cell r="C35" t="str">
            <v>M²</v>
          </cell>
          <cell r="D35" t="e">
            <v>#REF!</v>
          </cell>
        </row>
        <row r="36">
          <cell r="A36">
            <v>120030</v>
          </cell>
          <cell r="B36" t="str">
            <v>PINTURA ESMALTE SOBRE FERRO</v>
          </cell>
          <cell r="C36" t="str">
            <v>M²</v>
          </cell>
          <cell r="D36">
            <v>6.43</v>
          </cell>
        </row>
        <row r="37">
          <cell r="A37">
            <v>200000</v>
          </cell>
          <cell r="B37" t="str">
            <v>ESCAVAÇÃO MANUAL DE VALA  EM ROCHA ( 4º CAT.), INCLUINDO  REGULARIZAÇÃO DE VALA</v>
          </cell>
          <cell r="C37" t="str">
            <v>M³</v>
          </cell>
          <cell r="D37" t="e">
            <v>#REF!</v>
          </cell>
        </row>
        <row r="38">
          <cell r="A38">
            <v>200001</v>
          </cell>
          <cell r="B38" t="str">
            <v>ESCAVAÇÃO MANUAL DE VALA  EM  LODO, INCLUINDO  REGULARIZAÇÃO DE VALA</v>
          </cell>
          <cell r="C38" t="str">
            <v>M³</v>
          </cell>
          <cell r="D38">
            <v>10.26</v>
          </cell>
        </row>
        <row r="39">
          <cell r="A39">
            <v>200002</v>
          </cell>
          <cell r="B39" t="str">
            <v>ESCAVAÇÃO MANUAL SOLO 1ª CATEGORIA H ATÉ 1,50M</v>
          </cell>
          <cell r="C39" t="str">
            <v>M³</v>
          </cell>
          <cell r="D39">
            <v>7.7</v>
          </cell>
        </row>
        <row r="40">
          <cell r="A40">
            <v>200003</v>
          </cell>
          <cell r="B40" t="str">
            <v>ESCAVAÇÃO MECANIZADA EM SOLO DE UALQUER NATUREZA, EXCETO ROCHA, INCLUINDO REGULARIZAÇÃO</v>
          </cell>
          <cell r="C40" t="str">
            <v>M³</v>
          </cell>
          <cell r="D40">
            <v>1.83</v>
          </cell>
        </row>
        <row r="41">
          <cell r="A41">
            <v>200004</v>
          </cell>
          <cell r="B41" t="str">
            <v>CIMBRAMENTO DE MADEIRA</v>
          </cell>
          <cell r="C41" t="str">
            <v>M³</v>
          </cell>
          <cell r="D41">
            <v>6.45</v>
          </cell>
        </row>
        <row r="42">
          <cell r="A42">
            <v>200006</v>
          </cell>
          <cell r="B42" t="str">
            <v>REATERRO APILOADO DE VALA</v>
          </cell>
          <cell r="C42" t="str">
            <v>M³</v>
          </cell>
          <cell r="D42">
            <v>5</v>
          </cell>
        </row>
        <row r="43">
          <cell r="A43">
            <v>200009</v>
          </cell>
          <cell r="B43" t="str">
            <v>APILOAMENTO DE FUNDO DE VALAS</v>
          </cell>
          <cell r="C43" t="str">
            <v>M²</v>
          </cell>
          <cell r="D43">
            <v>0.47</v>
          </cell>
        </row>
        <row r="44">
          <cell r="A44">
            <v>200010</v>
          </cell>
          <cell r="B44" t="str">
            <v>BOTA-FORA DMT=2KM</v>
          </cell>
          <cell r="C44" t="str">
            <v>M³</v>
          </cell>
          <cell r="D44">
            <v>2.4500000000000002</v>
          </cell>
        </row>
        <row r="45">
          <cell r="A45">
            <v>200012</v>
          </cell>
          <cell r="B45" t="str">
            <v>CARGA MANUAL DE SOLO 1ª CATEGORIA</v>
          </cell>
          <cell r="C45" t="str">
            <v>M³</v>
          </cell>
          <cell r="D45">
            <v>1.35</v>
          </cell>
        </row>
        <row r="46">
          <cell r="A46">
            <v>300001</v>
          </cell>
          <cell r="B46" t="str">
            <v>CONCRETO MAGRO</v>
          </cell>
          <cell r="C46" t="str">
            <v>M³</v>
          </cell>
          <cell r="D46">
            <v>102.94</v>
          </cell>
        </row>
        <row r="47">
          <cell r="A47">
            <v>300002</v>
          </cell>
          <cell r="B47" t="str">
            <v>FORMA DE FUNDAÇÃO EM TÁBUA</v>
          </cell>
          <cell r="C47" t="str">
            <v>M²</v>
          </cell>
          <cell r="D47">
            <v>20.53</v>
          </cell>
        </row>
        <row r="48">
          <cell r="A48">
            <v>300004</v>
          </cell>
          <cell r="B48" t="str">
            <v>LASTRO DE CONCRETO MAGRO (5CM)</v>
          </cell>
          <cell r="C48" t="str">
            <v>M³</v>
          </cell>
          <cell r="D48">
            <v>136.9</v>
          </cell>
        </row>
        <row r="49">
          <cell r="A49">
            <v>300005</v>
          </cell>
          <cell r="B49" t="str">
            <v>ALVENARIA DE PEDRA</v>
          </cell>
          <cell r="C49" t="str">
            <v>M³</v>
          </cell>
          <cell r="D49">
            <v>123.02</v>
          </cell>
        </row>
        <row r="50">
          <cell r="A50">
            <v>400001</v>
          </cell>
          <cell r="B50" t="str">
            <v>ARMAÇÃO DE AÇO CA-50</v>
          </cell>
          <cell r="C50" t="str">
            <v>KG</v>
          </cell>
          <cell r="D50">
            <v>1.7352941176470589</v>
          </cell>
        </row>
        <row r="51">
          <cell r="A51">
            <v>400005</v>
          </cell>
          <cell r="B51" t="str">
            <v>FORMA COMPENSADA RESINADA 12MM</v>
          </cell>
          <cell r="C51" t="str">
            <v>M²</v>
          </cell>
          <cell r="D51">
            <v>24.12</v>
          </cell>
        </row>
        <row r="52">
          <cell r="A52">
            <v>400014</v>
          </cell>
          <cell r="B52" t="str">
            <v>CONCRETO FCK 15 MPA</v>
          </cell>
          <cell r="C52" t="str">
            <v>M³</v>
          </cell>
          <cell r="D52">
            <v>153.13999999999999</v>
          </cell>
        </row>
        <row r="53">
          <cell r="A53">
            <v>400015</v>
          </cell>
          <cell r="B53" t="str">
            <v>BLOCO DE ANCORAGEM</v>
          </cell>
          <cell r="C53" t="str">
            <v>M³</v>
          </cell>
          <cell r="D53">
            <v>242.06</v>
          </cell>
        </row>
        <row r="54">
          <cell r="A54">
            <v>400020</v>
          </cell>
          <cell r="B54" t="str">
            <v>PLACA DE CONCRETO PARA PISO</v>
          </cell>
          <cell r="C54" t="str">
            <v>M²</v>
          </cell>
          <cell r="D54" t="e">
            <v>#REF!</v>
          </cell>
        </row>
        <row r="55">
          <cell r="A55">
            <v>400045</v>
          </cell>
          <cell r="B55" t="str">
            <v>CONCRETO ARMADO FCK 15 MPA (FORMA, AÇO E CONCRETO)</v>
          </cell>
          <cell r="C55" t="str">
            <v>M3</v>
          </cell>
          <cell r="D55">
            <v>547.05882352941182</v>
          </cell>
        </row>
        <row r="56">
          <cell r="A56">
            <v>400056</v>
          </cell>
          <cell r="B56" t="str">
            <v>FORMA CURVA EM COMPENSADO RESINADO 12MM</v>
          </cell>
          <cell r="C56" t="str">
            <v>M²</v>
          </cell>
          <cell r="D56">
            <v>28.335294117647059</v>
          </cell>
        </row>
        <row r="57">
          <cell r="A57">
            <v>500003</v>
          </cell>
          <cell r="B57" t="str">
            <v>COMBOGÓ CIMENTO 20X20CM</v>
          </cell>
          <cell r="C57" t="str">
            <v>M²</v>
          </cell>
          <cell r="D57" t="e">
            <v>#REF!</v>
          </cell>
        </row>
        <row r="58">
          <cell r="A58">
            <v>500006</v>
          </cell>
          <cell r="B58" t="str">
            <v>ALVENARIA DE TIJOLO ESP=20CM</v>
          </cell>
          <cell r="C58" t="str">
            <v>M²</v>
          </cell>
          <cell r="D58">
            <v>21.71</v>
          </cell>
        </row>
        <row r="59">
          <cell r="A59">
            <v>500008</v>
          </cell>
          <cell r="B59" t="str">
            <v>ALVENARIA DE BLOCO CERÂMICO 10CM</v>
          </cell>
          <cell r="C59" t="str">
            <v>M²</v>
          </cell>
          <cell r="D59">
            <v>12.47</v>
          </cell>
        </row>
        <row r="60">
          <cell r="A60">
            <v>500114</v>
          </cell>
          <cell r="B60" t="str">
            <v>TUBO DE F°F° JE DN 150 MM</v>
          </cell>
          <cell r="C60" t="str">
            <v>M</v>
          </cell>
          <cell r="D60">
            <v>17.03</v>
          </cell>
        </row>
        <row r="61">
          <cell r="A61">
            <v>500116</v>
          </cell>
          <cell r="B61" t="str">
            <v>TUBO  VINIFORT DN 150  MM</v>
          </cell>
          <cell r="C61" t="str">
            <v>M</v>
          </cell>
          <cell r="D61">
            <v>8.11</v>
          </cell>
        </row>
        <row r="62">
          <cell r="A62">
            <v>500118</v>
          </cell>
          <cell r="B62" t="str">
            <v>LUVA DE CORRER PARA PVC DN 150 MM</v>
          </cell>
          <cell r="C62" t="str">
            <v>UND</v>
          </cell>
          <cell r="D62">
            <v>35.82</v>
          </cell>
        </row>
        <row r="63">
          <cell r="A63">
            <v>500123</v>
          </cell>
          <cell r="B63" t="str">
            <v>CURVA 45º FºFº DN 2B DN 150 MM</v>
          </cell>
          <cell r="C63" t="str">
            <v>UND</v>
          </cell>
          <cell r="D63">
            <v>20.2</v>
          </cell>
        </row>
        <row r="64">
          <cell r="A64">
            <v>500124</v>
          </cell>
          <cell r="B64" t="str">
            <v>TÊ PVC DE FºFº 3B DN 150 MM</v>
          </cell>
          <cell r="C64" t="str">
            <v>UND</v>
          </cell>
          <cell r="D64">
            <v>124.04</v>
          </cell>
        </row>
        <row r="65">
          <cell r="A65">
            <v>600002</v>
          </cell>
          <cell r="B65" t="str">
            <v>MADEIRAMENTO</v>
          </cell>
          <cell r="C65" t="str">
            <v>M³</v>
          </cell>
          <cell r="D65">
            <v>553.32000000000005</v>
          </cell>
        </row>
        <row r="66">
          <cell r="A66">
            <v>600024</v>
          </cell>
          <cell r="B66" t="str">
            <v>COBERTURA TELHA COLONIAL</v>
          </cell>
          <cell r="C66" t="str">
            <v>M²</v>
          </cell>
          <cell r="D66" t="e">
            <v>#REF!</v>
          </cell>
        </row>
        <row r="67">
          <cell r="A67">
            <v>600025</v>
          </cell>
          <cell r="B67" t="str">
            <v>MADEIRAMENTO P/ TELHA COLONIAL</v>
          </cell>
          <cell r="C67" t="str">
            <v>M²</v>
          </cell>
          <cell r="D67" t="e">
            <v>#REF!</v>
          </cell>
        </row>
        <row r="68">
          <cell r="A68">
            <v>600029</v>
          </cell>
          <cell r="B68" t="str">
            <v>LAJE PRE-MOLDADA DE PISO</v>
          </cell>
          <cell r="C68" t="str">
            <v>M²</v>
          </cell>
          <cell r="D68">
            <v>0</v>
          </cell>
        </row>
        <row r="69">
          <cell r="A69">
            <v>800007</v>
          </cell>
          <cell r="B69" t="str">
            <v>PORTA MAD. P/ PINTURA 120X210CM</v>
          </cell>
          <cell r="C69" t="str">
            <v>UND</v>
          </cell>
          <cell r="D69" t="e">
            <v>#REF!</v>
          </cell>
        </row>
        <row r="70">
          <cell r="A70">
            <v>800099</v>
          </cell>
          <cell r="B70" t="str">
            <v>PORTÃO DE FERRO GALVANIZADO 2,5X1,8M INCL. PINTURA</v>
          </cell>
          <cell r="C70" t="str">
            <v>UND</v>
          </cell>
          <cell r="D70" t="e">
            <v>#REF!</v>
          </cell>
        </row>
        <row r="71">
          <cell r="A71">
            <v>900001</v>
          </cell>
          <cell r="B71" t="str">
            <v>CHAPISCO C/ ARGAMASSA 1:3 (CIM./AREIA)</v>
          </cell>
          <cell r="C71" t="str">
            <v>M²</v>
          </cell>
          <cell r="D71">
            <v>2.2200000000000002</v>
          </cell>
        </row>
        <row r="72">
          <cell r="A72">
            <v>900003</v>
          </cell>
          <cell r="B72" t="str">
            <v>MASSA ÚNICA</v>
          </cell>
          <cell r="C72" t="str">
            <v>M²</v>
          </cell>
          <cell r="D72" t="e">
            <v>#REF!</v>
          </cell>
        </row>
        <row r="73">
          <cell r="A73">
            <v>900010</v>
          </cell>
          <cell r="B73" t="str">
            <v>IMPERMEABILIZAÇÃO INTERNA DE RESERVATÓRIO</v>
          </cell>
          <cell r="C73" t="str">
            <v>M²</v>
          </cell>
          <cell r="D73">
            <v>21.2</v>
          </cell>
        </row>
        <row r="74">
          <cell r="A74">
            <v>900011</v>
          </cell>
          <cell r="B74" t="str">
            <v>IMPERMEABILIZAÇÃO INTERNA DO DAFA</v>
          </cell>
          <cell r="C74" t="str">
            <v>M²</v>
          </cell>
          <cell r="D74">
            <v>40.19</v>
          </cell>
        </row>
        <row r="75">
          <cell r="A75">
            <v>900015</v>
          </cell>
          <cell r="B75" t="str">
            <v>IMPERMEABILIZAÇÃO EXTERNA DE RESERVATÓRIO</v>
          </cell>
          <cell r="C75" t="str">
            <v>M²</v>
          </cell>
          <cell r="D75" t="e">
            <v>#REF!</v>
          </cell>
        </row>
        <row r="76">
          <cell r="A76">
            <v>900200</v>
          </cell>
          <cell r="B76" t="str">
            <v>ASSENTAMENTO DE PEÇAS , TUBOS  E CONEXÕES PVC  DN 150MM JE DO DAFA</v>
          </cell>
          <cell r="C76" t="str">
            <v>UND</v>
          </cell>
          <cell r="D76">
            <v>310.48</v>
          </cell>
        </row>
        <row r="77">
          <cell r="A77">
            <v>900210</v>
          </cell>
          <cell r="B77" t="str">
            <v>ASSENTAMENTO DE TUBOS  E CONEXÕES PVC  DN 150MM JE</v>
          </cell>
          <cell r="C77" t="str">
            <v>M</v>
          </cell>
          <cell r="D77">
            <v>0.55000000000000004</v>
          </cell>
        </row>
        <row r="78">
          <cell r="A78">
            <v>900220</v>
          </cell>
          <cell r="B78" t="str">
            <v>ASSENTAMENTO DE TUBOS PVC PBA DN 100MM</v>
          </cell>
          <cell r="C78" t="str">
            <v>M</v>
          </cell>
          <cell r="D78" t="e">
            <v>#REF!</v>
          </cell>
        </row>
        <row r="79">
          <cell r="A79">
            <v>900240</v>
          </cell>
          <cell r="B79" t="str">
            <v>ASSENTAMENTO DE TUBOS E CONEXÕES DE 50 A 75MM</v>
          </cell>
          <cell r="C79" t="str">
            <v>M</v>
          </cell>
          <cell r="D79" t="e">
            <v>#REF!</v>
          </cell>
        </row>
        <row r="80">
          <cell r="A80">
            <v>900500</v>
          </cell>
          <cell r="B80" t="str">
            <v>TUBO DE PVCPBA CL-12 50MM</v>
          </cell>
          <cell r="C80" t="str">
            <v>M</v>
          </cell>
          <cell r="D80" t="e">
            <v>#REF!</v>
          </cell>
        </row>
        <row r="81">
          <cell r="A81">
            <v>900501</v>
          </cell>
          <cell r="B81" t="str">
            <v>TUBO DE AÇO GALVANIZADO DN 50 MM</v>
          </cell>
          <cell r="C81" t="str">
            <v>M</v>
          </cell>
          <cell r="D81" t="e">
            <v>#REF!</v>
          </cell>
        </row>
        <row r="82">
          <cell r="A82">
            <v>900502</v>
          </cell>
          <cell r="B82" t="str">
            <v>TUBO DE PVCPBA CL-12 75MM</v>
          </cell>
          <cell r="C82" t="str">
            <v>M</v>
          </cell>
          <cell r="D82">
            <v>0</v>
          </cell>
        </row>
        <row r="83">
          <cell r="A83">
            <v>900520</v>
          </cell>
          <cell r="B83" t="str">
            <v>CURVA PVCPBA CL 15 45ºX100MM</v>
          </cell>
          <cell r="C83" t="str">
            <v>UND</v>
          </cell>
          <cell r="D83" t="e">
            <v>#REF!</v>
          </cell>
        </row>
        <row r="84">
          <cell r="A84">
            <v>900521</v>
          </cell>
          <cell r="B84" t="str">
            <v>CURVA PVCPBA CL 15 90ºX100MM</v>
          </cell>
          <cell r="C84" t="str">
            <v>UND</v>
          </cell>
          <cell r="D84" t="e">
            <v>#REF!</v>
          </cell>
        </row>
        <row r="85">
          <cell r="A85">
            <v>900522</v>
          </cell>
          <cell r="B85" t="str">
            <v>CURVA PVCPBA CL 15 22º30'X100MM</v>
          </cell>
          <cell r="C85" t="str">
            <v>UND</v>
          </cell>
          <cell r="D85" t="e">
            <v>#REF!</v>
          </cell>
        </row>
        <row r="86">
          <cell r="A86">
            <v>900523</v>
          </cell>
          <cell r="B86" t="str">
            <v>VENTOSA SIMPLES DN 50 MM</v>
          </cell>
          <cell r="C86" t="str">
            <v>UND</v>
          </cell>
          <cell r="D86" t="e">
            <v>#REF!</v>
          </cell>
        </row>
        <row r="87">
          <cell r="A87">
            <v>900524</v>
          </cell>
          <cell r="B87" t="str">
            <v>DISPOSITIVO DE DESCARGA 50 MM</v>
          </cell>
          <cell r="C87" t="str">
            <v>UND</v>
          </cell>
          <cell r="D87" t="e">
            <v>#REF!</v>
          </cell>
        </row>
        <row r="88">
          <cell r="A88">
            <v>900530</v>
          </cell>
          <cell r="B88" t="str">
            <v>CURVA PVCPBA CL-12 45ºX50MM</v>
          </cell>
          <cell r="C88" t="str">
            <v>UND</v>
          </cell>
          <cell r="D88" t="e">
            <v>#REF!</v>
          </cell>
        </row>
        <row r="89">
          <cell r="A89">
            <v>900532</v>
          </cell>
          <cell r="B89" t="str">
            <v>CURVA PVCPBA CL-12 90ºX50MM</v>
          </cell>
          <cell r="C89" t="str">
            <v>UND</v>
          </cell>
          <cell r="D89" t="e">
            <v>#REF!</v>
          </cell>
        </row>
        <row r="90">
          <cell r="A90">
            <v>900535</v>
          </cell>
          <cell r="B90" t="str">
            <v>TE PVCPBA CL-12 75X75MM</v>
          </cell>
          <cell r="C90" t="str">
            <v>UND</v>
          </cell>
          <cell r="D90" t="e">
            <v>#REF!</v>
          </cell>
        </row>
        <row r="91">
          <cell r="A91">
            <v>900538</v>
          </cell>
          <cell r="B91" t="str">
            <v>TE RED PVCPBA CL-12 75X50MM</v>
          </cell>
          <cell r="C91" t="str">
            <v>UND</v>
          </cell>
          <cell r="D91" t="e">
            <v>#REF!</v>
          </cell>
        </row>
        <row r="92">
          <cell r="A92">
            <v>900540</v>
          </cell>
          <cell r="B92" t="str">
            <v>REDUÇÃO PVCPBA CL-12 75X50MM</v>
          </cell>
          <cell r="C92" t="str">
            <v>UND</v>
          </cell>
          <cell r="D92" t="e">
            <v>#REF!</v>
          </cell>
        </row>
        <row r="93">
          <cell r="A93">
            <v>900550</v>
          </cell>
          <cell r="B93" t="str">
            <v>CAP PVCPBA 50MM</v>
          </cell>
          <cell r="C93" t="str">
            <v>UND</v>
          </cell>
          <cell r="D93" t="e">
            <v>#REF!</v>
          </cell>
        </row>
        <row r="94">
          <cell r="A94">
            <v>900700</v>
          </cell>
          <cell r="B94" t="str">
            <v>INSTALAÇÃO DE BOMBA SUBMERSÍVEL, TUBOS E CONEXÕES</v>
          </cell>
          <cell r="C94" t="str">
            <v>CJ</v>
          </cell>
          <cell r="D94">
            <v>118.58</v>
          </cell>
        </row>
        <row r="95">
          <cell r="A95">
            <v>900701</v>
          </cell>
          <cell r="B95" t="str">
            <v>INSTALAÇÃO DE BOMBA SUBMERSÍVEL P/ POÇO PROFUNDO H =80M</v>
          </cell>
          <cell r="C95" t="str">
            <v>CJ</v>
          </cell>
          <cell r="D95">
            <v>0</v>
          </cell>
        </row>
        <row r="96">
          <cell r="A96">
            <v>900705</v>
          </cell>
          <cell r="B96" t="str">
            <v>MONTAGEM DE TUBOS E CONEXÕES</v>
          </cell>
          <cell r="C96" t="str">
            <v>CJ</v>
          </cell>
          <cell r="D96">
            <v>21.14</v>
          </cell>
        </row>
        <row r="97">
          <cell r="A97">
            <v>900707</v>
          </cell>
          <cell r="B97" t="str">
            <v>MONTAGEM DE TUBOS E CONEXÕES (RESERVAT./ CHAFARIZ)</v>
          </cell>
          <cell r="C97" t="str">
            <v>CJ</v>
          </cell>
          <cell r="D97">
            <v>0</v>
          </cell>
        </row>
        <row r="98">
          <cell r="A98">
            <v>900710</v>
          </cell>
          <cell r="B98" t="str">
            <v>RESERVATÓRIO EM FIBRA CAP. 10.000L</v>
          </cell>
          <cell r="C98" t="str">
            <v>UND</v>
          </cell>
          <cell r="D98">
            <v>1450</v>
          </cell>
        </row>
        <row r="99">
          <cell r="A99">
            <v>900715</v>
          </cell>
          <cell r="B99" t="str">
            <v>CADASTRO DA REDE</v>
          </cell>
          <cell r="C99" t="str">
            <v>M</v>
          </cell>
          <cell r="D99">
            <v>0.85</v>
          </cell>
        </row>
        <row r="100">
          <cell r="A100">
            <v>900750</v>
          </cell>
          <cell r="B100" t="str">
            <v>MONTAGEM E INSTALAÇÃO DE REDE ELÉTRICA (AT/BT)</v>
          </cell>
          <cell r="C100" t="str">
            <v>M</v>
          </cell>
          <cell r="D100" t="e">
            <v>#REF!</v>
          </cell>
        </row>
        <row r="101">
          <cell r="A101">
            <v>900800</v>
          </cell>
          <cell r="B101" t="str">
            <v>CAIXA TIJOLO MACIÇO 40X40X80CM</v>
          </cell>
          <cell r="C101" t="str">
            <v>UND</v>
          </cell>
          <cell r="D101" t="e">
            <v>#REF!</v>
          </cell>
        </row>
        <row r="102">
          <cell r="A102">
            <v>900900</v>
          </cell>
          <cell r="B102" t="str">
            <v xml:space="preserve">INSTALAÇÃO ELÉTRICA </v>
          </cell>
          <cell r="C102" t="str">
            <v>UND</v>
          </cell>
          <cell r="D102" t="e">
            <v>#REF!</v>
          </cell>
        </row>
        <row r="103">
          <cell r="A103">
            <v>900905</v>
          </cell>
          <cell r="B103" t="str">
            <v>INSTALAÇÃO HIDRÁULICA</v>
          </cell>
          <cell r="C103" t="str">
            <v>UND</v>
          </cell>
          <cell r="D103" t="e">
            <v>#REF!</v>
          </cell>
        </row>
        <row r="104">
          <cell r="A104">
            <v>900910</v>
          </cell>
          <cell r="B104" t="str">
            <v>INSTALAÇÃO MECÂNICA</v>
          </cell>
          <cell r="C104" t="str">
            <v>UND</v>
          </cell>
          <cell r="D104">
            <v>1079.48</v>
          </cell>
        </row>
        <row r="105">
          <cell r="A105">
            <v>900911</v>
          </cell>
          <cell r="B105" t="str">
            <v>LIGAÇÃO DOMICILIAR DE ESGOTO</v>
          </cell>
          <cell r="C105" t="str">
            <v>UND</v>
          </cell>
          <cell r="D105">
            <v>80.405000000000001</v>
          </cell>
        </row>
        <row r="106">
          <cell r="A106">
            <v>900912</v>
          </cell>
          <cell r="B106" t="str">
            <v>LIGAÇÃO INTRADOMICLIAR EM PVC, INCL. DEMOLIÇÃO DE PISO , ESCAVAÇÃO, ASSENT. DA TUBULAÇÃO E RECOMPOSIÇÃO DO PISO</v>
          </cell>
          <cell r="C106" t="str">
            <v>M</v>
          </cell>
          <cell r="D106">
            <v>23.14</v>
          </cell>
        </row>
        <row r="107">
          <cell r="A107">
            <v>900913</v>
          </cell>
          <cell r="B107" t="str">
            <v>EXECUÇÃO DE BOCA DE BUEIRO</v>
          </cell>
          <cell r="C107" t="str">
            <v>UND</v>
          </cell>
        </row>
        <row r="108">
          <cell r="A108">
            <v>900915</v>
          </cell>
          <cell r="B108" t="str">
            <v>LIGAÇÃO DOMICILIAR DE ÁGUA - PADRÃO EMBASA</v>
          </cell>
          <cell r="C108" t="str">
            <v>UND</v>
          </cell>
          <cell r="D108" t="e">
            <v>#REF!</v>
          </cell>
        </row>
        <row r="109">
          <cell r="A109">
            <v>900916</v>
          </cell>
          <cell r="B109" t="str">
            <v>HIDRÔMETRO DE 1/2" X 3M³/H</v>
          </cell>
          <cell r="C109" t="str">
            <v>UND</v>
          </cell>
          <cell r="D109">
            <v>0</v>
          </cell>
        </row>
        <row r="110">
          <cell r="A110">
            <v>900920</v>
          </cell>
          <cell r="B110" t="str">
            <v>POÇO DE VISITA EM ANEL DE CONCRETO PREMOLDADO D = 0,60 M PROND. ATÉ 1,20 M COMTAMPÃO F°F° TD-600</v>
          </cell>
          <cell r="C110" t="str">
            <v>UND</v>
          </cell>
          <cell r="D110">
            <v>223.52941176470588</v>
          </cell>
        </row>
        <row r="111">
          <cell r="A111">
            <v>900930</v>
          </cell>
          <cell r="B111" t="str">
            <v>ASSENTAMENTO DE TUBOS , PEÇAS E CONEXÕES DO BARRILETE</v>
          </cell>
          <cell r="C111" t="str">
            <v>H</v>
          </cell>
          <cell r="D111" t="e">
            <v>#REF!</v>
          </cell>
        </row>
        <row r="112">
          <cell r="A112">
            <v>900940</v>
          </cell>
          <cell r="B112" t="str">
            <v>ESCORAMENTO COM ESTACA PRANCHA METÁLICA , PROFUNDIDADE ACIMA DE 3,50 M</v>
          </cell>
          <cell r="C112" t="str">
            <v>M²</v>
          </cell>
          <cell r="D112">
            <v>36.409999999999997</v>
          </cell>
        </row>
        <row r="113">
          <cell r="A113">
            <v>900955</v>
          </cell>
          <cell r="B113" t="str">
            <v>ABERTURA DE ESTRADA DE ACESSO</v>
          </cell>
          <cell r="C113" t="str">
            <v>M</v>
          </cell>
          <cell r="D113">
            <v>4.41</v>
          </cell>
        </row>
        <row r="114">
          <cell r="A114">
            <v>1100934.90952381</v>
          </cell>
          <cell r="B114" t="str">
            <v>MONTAGEM DE ESCADA DE TUBO GALV. E BARRA CHATA COM FIXAÇÃO</v>
          </cell>
          <cell r="C114" t="str">
            <v>H</v>
          </cell>
          <cell r="D114" t="e">
            <v>#REF!</v>
          </cell>
        </row>
        <row r="115">
          <cell r="A115">
            <v>1112183.7949685601</v>
          </cell>
          <cell r="B115" t="str">
            <v>MONTAGEM DE ESCADA DE TUBO GALV. E BARRA CHATA COM FIXAÇÃO</v>
          </cell>
          <cell r="C115" t="str">
            <v>H</v>
          </cell>
          <cell r="D115" t="e">
            <v>#REF!</v>
          </cell>
        </row>
        <row r="116">
          <cell r="A116">
            <v>1123432.6804132999</v>
          </cell>
          <cell r="B116" t="str">
            <v>DEMOLIÇÃO E RECOMPOSIÇÃO DE MEIO FIO ECONÔMICO</v>
          </cell>
          <cell r="C116" t="str">
            <v>M</v>
          </cell>
          <cell r="D116">
            <v>3.51</v>
          </cell>
        </row>
        <row r="117">
          <cell r="A117" t="str">
            <v>E00001</v>
          </cell>
          <cell r="B117" t="str">
            <v>BETONEIRA</v>
          </cell>
          <cell r="C117" t="str">
            <v>H</v>
          </cell>
          <cell r="D117">
            <v>0.75</v>
          </cell>
        </row>
        <row r="118">
          <cell r="A118" t="str">
            <v>E10000</v>
          </cell>
          <cell r="B118" t="str">
            <v>BOMBA DOSADORA TIPO PISTÃO</v>
          </cell>
          <cell r="C118" t="str">
            <v>UND</v>
          </cell>
          <cell r="D118">
            <v>1020</v>
          </cell>
        </row>
        <row r="119">
          <cell r="A119" t="str">
            <v>E10010</v>
          </cell>
          <cell r="B119" t="str">
            <v>BOMBA SUBMERSÍVEL TRIFÁSICA 220 V</v>
          </cell>
          <cell r="C119" t="str">
            <v>UND</v>
          </cell>
          <cell r="D119">
            <v>925</v>
          </cell>
        </row>
        <row r="120">
          <cell r="A120" t="str">
            <v>E10015</v>
          </cell>
          <cell r="B120" t="str">
            <v>CONJUNTO MOTO BOMBA (CAP. FLUTUANTE)</v>
          </cell>
          <cell r="C120" t="str">
            <v>UND</v>
          </cell>
          <cell r="D120">
            <v>1100</v>
          </cell>
        </row>
        <row r="121">
          <cell r="A121" t="str">
            <v>F00001</v>
          </cell>
          <cell r="B121" t="str">
            <v>FERRAMENTAL</v>
          </cell>
          <cell r="C121" t="str">
            <v>UND</v>
          </cell>
          <cell r="D121">
            <v>1</v>
          </cell>
        </row>
        <row r="122">
          <cell r="A122" t="str">
            <v>F10010</v>
          </cell>
          <cell r="B122" t="str">
            <v>CABO TRIFÁSICO 10MM</v>
          </cell>
          <cell r="C122" t="str">
            <v>M</v>
          </cell>
          <cell r="D122">
            <v>1.1000000000000001</v>
          </cell>
        </row>
        <row r="123">
          <cell r="A123" t="str">
            <v>F10211</v>
          </cell>
          <cell r="B123" t="str">
            <v>FIO 2,5MM²</v>
          </cell>
          <cell r="C123" t="str">
            <v>M</v>
          </cell>
          <cell r="D123">
            <v>0.32</v>
          </cell>
        </row>
        <row r="124">
          <cell r="A124" t="str">
            <v>F10212</v>
          </cell>
          <cell r="B124" t="str">
            <v>FIO 1,5MM²</v>
          </cell>
          <cell r="C124" t="str">
            <v>M</v>
          </cell>
          <cell r="D124">
            <v>0.2</v>
          </cell>
        </row>
        <row r="125">
          <cell r="A125" t="str">
            <v>F10220</v>
          </cell>
          <cell r="B125" t="str">
            <v>TOMADA UNIVERSAL SOBREPOR</v>
          </cell>
          <cell r="C125" t="str">
            <v>UND</v>
          </cell>
          <cell r="D125">
            <v>3.8</v>
          </cell>
        </row>
        <row r="126">
          <cell r="A126" t="str">
            <v>F10225</v>
          </cell>
          <cell r="B126" t="str">
            <v>INTERRUPTOR SIMPLES SOBREPOR</v>
          </cell>
          <cell r="C126" t="str">
            <v>UND</v>
          </cell>
          <cell r="D126">
            <v>2.48</v>
          </cell>
        </row>
        <row r="127">
          <cell r="A127" t="str">
            <v>F10230</v>
          </cell>
          <cell r="B127" t="str">
            <v>BOCAL COM LÂMPADA C/ 1 CABEÇOTE, MOTOR DE 1/3CV, F</v>
          </cell>
          <cell r="C127" t="str">
            <v>UND</v>
          </cell>
          <cell r="D127">
            <v>1.49</v>
          </cell>
        </row>
        <row r="128">
          <cell r="A128" t="str">
            <v>H14044</v>
          </cell>
          <cell r="B128" t="str">
            <v xml:space="preserve">FUNDO PREPARADOR </v>
          </cell>
          <cell r="C128" t="str">
            <v>L</v>
          </cell>
          <cell r="D128">
            <v>3.91</v>
          </cell>
        </row>
        <row r="129">
          <cell r="A129" t="str">
            <v>H15010</v>
          </cell>
          <cell r="B129" t="str">
            <v>RED. FOFO 100X80MM PBJE</v>
          </cell>
          <cell r="C129" t="str">
            <v>UND</v>
          </cell>
          <cell r="D129">
            <v>26.98</v>
          </cell>
        </row>
        <row r="130">
          <cell r="A130" t="str">
            <v>H15011</v>
          </cell>
          <cell r="B130" t="str">
            <v>TUBO FOFO FLP L1,00M</v>
          </cell>
          <cell r="C130" t="str">
            <v>UND</v>
          </cell>
          <cell r="D130">
            <v>60.72</v>
          </cell>
        </row>
        <row r="131">
          <cell r="A131" t="str">
            <v>H15012</v>
          </cell>
          <cell r="B131" t="str">
            <v>REGISTRO CHATO C/ FLANGE E CABEÇOTE 80MM</v>
          </cell>
          <cell r="C131" t="str">
            <v>UND</v>
          </cell>
          <cell r="D131">
            <v>108</v>
          </cell>
        </row>
        <row r="132">
          <cell r="A132" t="str">
            <v>H15013</v>
          </cell>
          <cell r="B132" t="str">
            <v>VÁLVULA DE RETENÇÃO FLUXO AXIAL C/ FECHAM. RÁPIDO TIPO WAFER</v>
          </cell>
          <cell r="C132" t="str">
            <v>UND</v>
          </cell>
          <cell r="D132">
            <v>108</v>
          </cell>
        </row>
        <row r="133">
          <cell r="A133" t="str">
            <v>H15015</v>
          </cell>
          <cell r="B133" t="str">
            <v>VENTOSA FOFO VSF 50MM PN10</v>
          </cell>
          <cell r="C133" t="str">
            <v>UND</v>
          </cell>
          <cell r="D133">
            <v>306</v>
          </cell>
        </row>
        <row r="134">
          <cell r="A134" t="str">
            <v>H15016</v>
          </cell>
          <cell r="B134" t="str">
            <v>REGISTRO CHATO FOFO C/ FL E CABEÇOTE 50MM PN10</v>
          </cell>
          <cell r="C134" t="str">
            <v>UND</v>
          </cell>
          <cell r="D134">
            <v>90</v>
          </cell>
        </row>
        <row r="135">
          <cell r="A135" t="str">
            <v>H15017</v>
          </cell>
          <cell r="B135" t="str">
            <v>TÊ COM FLANGE FOFO 80X50MM</v>
          </cell>
          <cell r="C135" t="str">
            <v>UND</v>
          </cell>
          <cell r="D135">
            <v>53.93</v>
          </cell>
        </row>
        <row r="136">
          <cell r="A136" t="str">
            <v>H15018</v>
          </cell>
          <cell r="B136" t="str">
            <v>TUBO COM FLANGE FOFO L=1,00M 80MM</v>
          </cell>
          <cell r="C136" t="str">
            <v>UND</v>
          </cell>
          <cell r="D136">
            <v>65.709999999999994</v>
          </cell>
        </row>
        <row r="137">
          <cell r="A137" t="str">
            <v>H15019</v>
          </cell>
          <cell r="B137" t="str">
            <v>MANGOTE FLEXÍVEL C/ FLANGE L=10,00M  80MM  PN 10</v>
          </cell>
          <cell r="C137" t="str">
            <v>UND</v>
          </cell>
          <cell r="D137">
            <v>105</v>
          </cell>
        </row>
        <row r="138">
          <cell r="A138" t="str">
            <v>H15020</v>
          </cell>
          <cell r="B138" t="str">
            <v>TUBO DE AÇO FLP 80MM PN10 L=1,30M</v>
          </cell>
          <cell r="C138" t="str">
            <v>UND</v>
          </cell>
          <cell r="D138">
            <v>138.66999999999999</v>
          </cell>
        </row>
        <row r="139">
          <cell r="A139" t="str">
            <v>H15021</v>
          </cell>
          <cell r="B139" t="str">
            <v>REDUÇÃO AÇO FLP L=0,15M PN10</v>
          </cell>
          <cell r="C139" t="str">
            <v>UND</v>
          </cell>
          <cell r="D139">
            <v>54</v>
          </cell>
        </row>
        <row r="140">
          <cell r="A140" t="str">
            <v>H15022</v>
          </cell>
          <cell r="B140" t="str">
            <v>REDUÇÃO NORMAL AÇO PN10 L=0,15</v>
          </cell>
          <cell r="C140" t="str">
            <v>UND</v>
          </cell>
          <cell r="D140">
            <v>94</v>
          </cell>
        </row>
        <row r="141">
          <cell r="A141" t="str">
            <v>H15023</v>
          </cell>
          <cell r="B141" t="str">
            <v>TUBO FLP L=4,20M PN 10 DN 100MM</v>
          </cell>
          <cell r="C141" t="str">
            <v>UND</v>
          </cell>
          <cell r="D141">
            <v>138.4</v>
          </cell>
        </row>
        <row r="142">
          <cell r="A142" t="str">
            <v>H15080</v>
          </cell>
          <cell r="B142" t="str">
            <v>TUBO GALVANIZADO ROSCÁVEL 2"</v>
          </cell>
          <cell r="C142" t="str">
            <v>M</v>
          </cell>
          <cell r="D142">
            <v>15.74</v>
          </cell>
        </row>
        <row r="143">
          <cell r="A143" t="str">
            <v>H15085</v>
          </cell>
          <cell r="B143" t="str">
            <v>LUVA GALVANIZADO ROSCÁVEL 50MM</v>
          </cell>
          <cell r="C143" t="str">
            <v>UND</v>
          </cell>
          <cell r="D143">
            <v>7.12</v>
          </cell>
        </row>
        <row r="144">
          <cell r="A144" t="str">
            <v>H15086</v>
          </cell>
          <cell r="B144" t="str">
            <v>CURVA FERRO GALVANIZADO 45ºX2"</v>
          </cell>
          <cell r="C144" t="str">
            <v>UND</v>
          </cell>
          <cell r="D144">
            <v>14.85</v>
          </cell>
        </row>
        <row r="145">
          <cell r="A145" t="str">
            <v>H15087</v>
          </cell>
          <cell r="B145" t="str">
            <v>UNIÃO MACHO-FÊMEA FERRO GALVANIZADO 2"</v>
          </cell>
          <cell r="C145" t="str">
            <v>UND</v>
          </cell>
          <cell r="D145">
            <v>11</v>
          </cell>
        </row>
        <row r="146">
          <cell r="A146" t="str">
            <v>H15088</v>
          </cell>
          <cell r="B146" t="str">
            <v>VÁLVULA DE RETENÇÃO TIPO PORTINHOLA ÚNICA</v>
          </cell>
          <cell r="C146" t="str">
            <v>UND</v>
          </cell>
          <cell r="D146">
            <v>57.6</v>
          </cell>
        </row>
        <row r="147">
          <cell r="A147" t="str">
            <v>H15089</v>
          </cell>
          <cell r="B147" t="str">
            <v>NIPLE DUPLO DE 2" FERRO GALVANIZADO</v>
          </cell>
          <cell r="C147" t="str">
            <v>UND</v>
          </cell>
          <cell r="D147">
            <v>8.5399999999999991</v>
          </cell>
        </row>
        <row r="148">
          <cell r="A148" t="str">
            <v>H15090</v>
          </cell>
          <cell r="B148" t="str">
            <v>REGISTRO DE GAVETA ROSC 50MM</v>
          </cell>
          <cell r="C148" t="str">
            <v>UND</v>
          </cell>
          <cell r="D148">
            <v>22</v>
          </cell>
        </row>
        <row r="149">
          <cell r="A149" t="str">
            <v>H15091</v>
          </cell>
          <cell r="B149" t="str">
            <v>NIPLE DUPLO F. GALVANIZADO 2"</v>
          </cell>
          <cell r="C149" t="str">
            <v>UND</v>
          </cell>
          <cell r="D149">
            <v>8.5399999999999991</v>
          </cell>
        </row>
        <row r="150">
          <cell r="A150" t="str">
            <v>H15092</v>
          </cell>
          <cell r="B150" t="str">
            <v>CURVA 90ºX2" FÊMEA ROSCA INTERNA</v>
          </cell>
          <cell r="C150" t="str">
            <v>UND</v>
          </cell>
          <cell r="D150">
            <v>32.31</v>
          </cell>
        </row>
        <row r="151">
          <cell r="A151" t="str">
            <v>H15093</v>
          </cell>
          <cell r="B151" t="str">
            <v>CURVA 90 C/ BOLSA DN 100MM</v>
          </cell>
          <cell r="C151" t="str">
            <v>UND</v>
          </cell>
          <cell r="D151">
            <v>55.9</v>
          </cell>
        </row>
        <row r="152">
          <cell r="A152" t="str">
            <v>H15094</v>
          </cell>
          <cell r="B152" t="str">
            <v>CURVA 90 C/ FLANGES DN 100MM</v>
          </cell>
          <cell r="C152" t="str">
            <v>UND</v>
          </cell>
          <cell r="D152">
            <v>56.6</v>
          </cell>
        </row>
        <row r="153">
          <cell r="A153" t="str">
            <v>H15095</v>
          </cell>
          <cell r="B153" t="str">
            <v>BORRACHA DE RED. FERRO GALVANIZADA 2X1 1/2"</v>
          </cell>
          <cell r="C153" t="str">
            <v>UND</v>
          </cell>
          <cell r="D153">
            <v>4.78</v>
          </cell>
        </row>
        <row r="154">
          <cell r="A154" t="str">
            <v>H15096</v>
          </cell>
          <cell r="B154" t="str">
            <v>TUBO FLANGE PONTA L=0,60 M DN 100MM</v>
          </cell>
          <cell r="C154" t="str">
            <v>UND</v>
          </cell>
          <cell r="D154">
            <v>30.72</v>
          </cell>
        </row>
        <row r="155">
          <cell r="A155" t="str">
            <v>H15097</v>
          </cell>
          <cell r="B155" t="str">
            <v>JOELHO 90º 50MM FERRO GALVANIZADO</v>
          </cell>
          <cell r="C155" t="str">
            <v>UND</v>
          </cell>
          <cell r="D155">
            <v>6.42</v>
          </cell>
        </row>
        <row r="156">
          <cell r="A156" t="str">
            <v>H15098</v>
          </cell>
          <cell r="B156" t="str">
            <v>FLANGE SEXTAVADO DN 75MM</v>
          </cell>
          <cell r="C156" t="str">
            <v>UND</v>
          </cell>
          <cell r="D156">
            <v>16.18</v>
          </cell>
        </row>
        <row r="157">
          <cell r="A157" t="str">
            <v>H15099</v>
          </cell>
          <cell r="B157" t="str">
            <v>TUBO ROSCÁVEL L=4,20M 100MM</v>
          </cell>
          <cell r="C157" t="str">
            <v>UND</v>
          </cell>
          <cell r="D157">
            <v>138.24</v>
          </cell>
        </row>
        <row r="158">
          <cell r="A158" t="str">
            <v>H15100</v>
          </cell>
          <cell r="B158" t="str">
            <v>NIPLE DUPLO DN 80MM</v>
          </cell>
          <cell r="C158" t="str">
            <v>UND</v>
          </cell>
          <cell r="D158">
            <v>14.5</v>
          </cell>
        </row>
        <row r="159">
          <cell r="A159" t="str">
            <v>H15101</v>
          </cell>
          <cell r="B159" t="str">
            <v>REGISTRO DE GAVETA DN 80MM</v>
          </cell>
          <cell r="C159" t="str">
            <v>UND</v>
          </cell>
          <cell r="D159">
            <v>108</v>
          </cell>
        </row>
        <row r="160">
          <cell r="A160" t="str">
            <v>H15102</v>
          </cell>
          <cell r="B160" t="str">
            <v>TÊ ROSCÁVEL DN 80MM</v>
          </cell>
          <cell r="C160" t="str">
            <v>UND</v>
          </cell>
          <cell r="D160">
            <v>35.4</v>
          </cell>
        </row>
        <row r="161">
          <cell r="A161" t="str">
            <v>H15103</v>
          </cell>
          <cell r="B161" t="str">
            <v>CURVA MACHO FÊMEA 45º DN 80MM</v>
          </cell>
          <cell r="C161" t="str">
            <v>UND</v>
          </cell>
          <cell r="D161">
            <v>31.25</v>
          </cell>
        </row>
        <row r="162">
          <cell r="A162" t="str">
            <v>H15104</v>
          </cell>
          <cell r="B162" t="str">
            <v>TUBO ROSCÁVEL L=1,30M DN 75MM</v>
          </cell>
          <cell r="C162" t="str">
            <v>UND</v>
          </cell>
          <cell r="D162">
            <v>35.5</v>
          </cell>
        </row>
        <row r="163">
          <cell r="A163" t="str">
            <v>H15105</v>
          </cell>
          <cell r="B163" t="str">
            <v>TUBO ROSCÁVEL L=0,90M DN 100MM</v>
          </cell>
          <cell r="C163" t="str">
            <v>UND</v>
          </cell>
          <cell r="D163">
            <v>44.91</v>
          </cell>
        </row>
        <row r="164">
          <cell r="A164" t="str">
            <v>H15106</v>
          </cell>
          <cell r="B164" t="str">
            <v>CURVA MACHO FÊMEA 90º ND 100MM</v>
          </cell>
          <cell r="C164" t="str">
            <v>ND</v>
          </cell>
          <cell r="D164">
            <v>77.489999999999995</v>
          </cell>
        </row>
        <row r="165">
          <cell r="A165" t="str">
            <v>H15107</v>
          </cell>
          <cell r="B165" t="str">
            <v>TUBO ROSCÁVEL L=2,95M DN 100MM</v>
          </cell>
          <cell r="C165" t="str">
            <v>UND</v>
          </cell>
          <cell r="D165">
            <v>104.43</v>
          </cell>
        </row>
        <row r="166">
          <cell r="A166" t="str">
            <v>H15108</v>
          </cell>
          <cell r="B166" t="str">
            <v>TUBO C/ FLANGE E PONTA L=0,20M DN 50MM</v>
          </cell>
          <cell r="C166" t="str">
            <v>UND</v>
          </cell>
          <cell r="D166">
            <v>6.7</v>
          </cell>
        </row>
        <row r="167">
          <cell r="A167" t="str">
            <v>H15109</v>
          </cell>
          <cell r="B167" t="str">
            <v>TUBO ROSCÁVEL L=4,0M 75MM</v>
          </cell>
          <cell r="C167" t="str">
            <v>UND</v>
          </cell>
          <cell r="D167">
            <v>109.23</v>
          </cell>
        </row>
        <row r="168">
          <cell r="A168" t="str">
            <v>H15110</v>
          </cell>
          <cell r="B168" t="str">
            <v>TÊ 50MM FERRO GALVANIZADO</v>
          </cell>
          <cell r="C168" t="str">
            <v>UND</v>
          </cell>
          <cell r="D168">
            <v>7.41</v>
          </cell>
        </row>
        <row r="169">
          <cell r="A169" t="str">
            <v>H15111</v>
          </cell>
          <cell r="B169" t="str">
            <v>NIPLE DUPLO DN 75MM</v>
          </cell>
          <cell r="C169" t="str">
            <v>UND</v>
          </cell>
          <cell r="D169">
            <v>14.5</v>
          </cell>
        </row>
        <row r="170">
          <cell r="A170" t="str">
            <v>H15112</v>
          </cell>
          <cell r="B170" t="str">
            <v>REGISTRO DE GAVETA DN 75MM</v>
          </cell>
          <cell r="C170" t="str">
            <v>UND</v>
          </cell>
          <cell r="D170">
            <v>108</v>
          </cell>
        </row>
        <row r="171">
          <cell r="A171" t="str">
            <v>H15113</v>
          </cell>
          <cell r="B171" t="str">
            <v>CRIVO ROSC. DN 75MM</v>
          </cell>
          <cell r="C171" t="str">
            <v>UND</v>
          </cell>
          <cell r="D171">
            <v>59.9</v>
          </cell>
        </row>
        <row r="172">
          <cell r="A172" t="str">
            <v>H15114</v>
          </cell>
          <cell r="B172" t="str">
            <v>CURVA FÊMEA 90º DN 100MM</v>
          </cell>
          <cell r="C172" t="str">
            <v>UND</v>
          </cell>
          <cell r="D172">
            <v>77.489999999999995</v>
          </cell>
        </row>
        <row r="173">
          <cell r="A173" t="str">
            <v>H20001</v>
          </cell>
          <cell r="B173" t="str">
            <v>TUBO PVC ESGOTO BRANCO 100MM</v>
          </cell>
          <cell r="C173" t="str">
            <v>M</v>
          </cell>
          <cell r="D173">
            <v>2.35</v>
          </cell>
        </row>
        <row r="174">
          <cell r="A174" t="str">
            <v>H20002</v>
          </cell>
          <cell r="B174" t="str">
            <v>TUBO PVC ESGOTO BRANCO 50MM</v>
          </cell>
          <cell r="C174" t="str">
            <v>M</v>
          </cell>
          <cell r="D174">
            <v>2.1</v>
          </cell>
        </row>
        <row r="175">
          <cell r="A175" t="str">
            <v>H20003</v>
          </cell>
          <cell r="B175" t="str">
            <v>RALO SINFONADO 100MM</v>
          </cell>
          <cell r="C175" t="str">
            <v>UND</v>
          </cell>
          <cell r="D175">
            <v>3.09</v>
          </cell>
        </row>
        <row r="176">
          <cell r="A176" t="str">
            <v>H20004</v>
          </cell>
          <cell r="B176" t="str">
            <v>CURVA PVC ESGOTO 90º DN 100MM</v>
          </cell>
          <cell r="C176" t="str">
            <v>UND</v>
          </cell>
          <cell r="D176">
            <v>6.09</v>
          </cell>
        </row>
        <row r="177">
          <cell r="A177" t="str">
            <v>H20007</v>
          </cell>
          <cell r="B177" t="str">
            <v>CURVA PVC ESGOTO 90º DN 50MM</v>
          </cell>
          <cell r="C177" t="str">
            <v>UND</v>
          </cell>
          <cell r="D177">
            <v>2.08</v>
          </cell>
        </row>
        <row r="178">
          <cell r="A178" t="str">
            <v>H20010</v>
          </cell>
          <cell r="B178" t="str">
            <v>TUBO PVC ESGOTO RIGIDO 100MM</v>
          </cell>
          <cell r="C178" t="str">
            <v>M</v>
          </cell>
          <cell r="D178">
            <v>7.25</v>
          </cell>
        </row>
        <row r="179">
          <cell r="A179" t="str">
            <v>H20017</v>
          </cell>
          <cell r="B179" t="str">
            <v>TUBO PVC PBA CL12 50MM</v>
          </cell>
          <cell r="C179" t="str">
            <v>M</v>
          </cell>
          <cell r="D179">
            <v>2.04</v>
          </cell>
        </row>
        <row r="180">
          <cell r="A180" t="str">
            <v>H20018</v>
          </cell>
          <cell r="B180" t="str">
            <v>TUBO PVC PBA CL12 75MM</v>
          </cell>
          <cell r="C180" t="str">
            <v>M</v>
          </cell>
          <cell r="D180">
            <v>3.04</v>
          </cell>
        </row>
        <row r="181">
          <cell r="A181" t="str">
            <v>H20019</v>
          </cell>
          <cell r="B181" t="str">
            <v>TUBO DE AÇO GALVANIZADO DN 50MM</v>
          </cell>
          <cell r="C181" t="str">
            <v>M</v>
          </cell>
          <cell r="D181">
            <v>15.74</v>
          </cell>
        </row>
        <row r="182">
          <cell r="A182" t="str">
            <v>H20030</v>
          </cell>
          <cell r="B182" t="str">
            <v>TUBO PVC SOLD. P/ ÁGUA 32MM</v>
          </cell>
          <cell r="C182" t="str">
            <v>M</v>
          </cell>
          <cell r="D182">
            <v>2.0499999999999998</v>
          </cell>
        </row>
        <row r="183">
          <cell r="A183" t="str">
            <v>H20032</v>
          </cell>
          <cell r="B183" t="str">
            <v>TUBO PVC SOLD. P/ ÁGUA 20MM</v>
          </cell>
          <cell r="C183" t="str">
            <v>M</v>
          </cell>
          <cell r="D183">
            <v>0.72</v>
          </cell>
        </row>
        <row r="184">
          <cell r="A184" t="str">
            <v>H20050</v>
          </cell>
          <cell r="B184" t="str">
            <v>CURVA PVC VINILFER 45º X100MM</v>
          </cell>
          <cell r="C184" t="str">
            <v>UND</v>
          </cell>
          <cell r="D184">
            <v>30.14</v>
          </cell>
        </row>
        <row r="185">
          <cell r="A185" t="str">
            <v>H20053</v>
          </cell>
          <cell r="B185" t="str">
            <v>CURVA PVC VINILFER 22º X100MM</v>
          </cell>
          <cell r="C185" t="str">
            <v>UND</v>
          </cell>
          <cell r="D185">
            <v>29.34</v>
          </cell>
        </row>
        <row r="186">
          <cell r="A186" t="str">
            <v>H20062</v>
          </cell>
          <cell r="B186" t="str">
            <v>CURVA PVC VINILFER 90º X100MM</v>
          </cell>
          <cell r="C186" t="str">
            <v>UND</v>
          </cell>
          <cell r="D186">
            <v>34.14</v>
          </cell>
        </row>
        <row r="187">
          <cell r="A187" t="str">
            <v>H20063</v>
          </cell>
          <cell r="B187" t="str">
            <v>CURVA PVC PBA 45º X50MM</v>
          </cell>
          <cell r="C187" t="str">
            <v>UND</v>
          </cell>
          <cell r="D187">
            <v>4.7</v>
          </cell>
        </row>
        <row r="188">
          <cell r="A188" t="str">
            <v>H20064</v>
          </cell>
          <cell r="B188" t="str">
            <v>CURVA PVC VINILFER 90º X50MM</v>
          </cell>
          <cell r="C188" t="str">
            <v>UND</v>
          </cell>
          <cell r="D188">
            <v>5.48</v>
          </cell>
        </row>
        <row r="189">
          <cell r="A189" t="str">
            <v>H20067</v>
          </cell>
          <cell r="B189" t="str">
            <v>TÊ PVC PBA BBB 75X50MM</v>
          </cell>
          <cell r="C189" t="str">
            <v>UND</v>
          </cell>
          <cell r="D189">
            <v>5.15</v>
          </cell>
        </row>
        <row r="190">
          <cell r="A190" t="str">
            <v>H20068</v>
          </cell>
          <cell r="B190" t="str">
            <v>TÊ PVC PBA 100X50MM</v>
          </cell>
          <cell r="C190" t="str">
            <v>UND</v>
          </cell>
          <cell r="D190">
            <v>20.51</v>
          </cell>
        </row>
        <row r="191">
          <cell r="A191" t="str">
            <v>H20069</v>
          </cell>
          <cell r="B191" t="str">
            <v>TÊ PVC PBA 50X50MM</v>
          </cell>
          <cell r="C191" t="str">
            <v>UND</v>
          </cell>
          <cell r="D191">
            <v>6.41</v>
          </cell>
        </row>
        <row r="192">
          <cell r="A192" t="str">
            <v>H20070</v>
          </cell>
          <cell r="B192" t="str">
            <v>TÊ PVC BBB 75 MM</v>
          </cell>
          <cell r="C192" t="str">
            <v>UND</v>
          </cell>
          <cell r="D192">
            <v>13.4</v>
          </cell>
        </row>
        <row r="193">
          <cell r="A193" t="str">
            <v>H20071</v>
          </cell>
          <cell r="B193" t="str">
            <v>TÊ PVC BBB 50 MM</v>
          </cell>
          <cell r="C193" t="str">
            <v>UND</v>
          </cell>
          <cell r="D193">
            <v>5.36</v>
          </cell>
        </row>
        <row r="194">
          <cell r="A194" t="str">
            <v>H20080</v>
          </cell>
          <cell r="B194" t="str">
            <v>JOELHO 90º PVC 32MM</v>
          </cell>
          <cell r="C194" t="str">
            <v>UND</v>
          </cell>
          <cell r="D194">
            <v>0.49</v>
          </cell>
        </row>
        <row r="195">
          <cell r="A195" t="str">
            <v>H20082</v>
          </cell>
          <cell r="B195" t="str">
            <v>JOELHO 90º PVC 20MM</v>
          </cell>
          <cell r="C195" t="str">
            <v>UND</v>
          </cell>
          <cell r="D195">
            <v>0.2</v>
          </cell>
        </row>
        <row r="196">
          <cell r="A196" t="str">
            <v>H20087</v>
          </cell>
          <cell r="B196" t="str">
            <v>COLAR DE TOMADA C/ TRAVA 50X1/2"</v>
          </cell>
          <cell r="C196" t="str">
            <v>UND</v>
          </cell>
          <cell r="D196">
            <v>1.32</v>
          </cell>
        </row>
        <row r="197">
          <cell r="A197" t="str">
            <v>H20088</v>
          </cell>
          <cell r="B197" t="str">
            <v>ADAPTADOR PVC SOLD. CURTO 20X1/2"</v>
          </cell>
          <cell r="C197" t="str">
            <v>UND</v>
          </cell>
          <cell r="D197">
            <v>4.03</v>
          </cell>
        </row>
        <row r="198">
          <cell r="A198" t="str">
            <v>H20090</v>
          </cell>
          <cell r="B198" t="str">
            <v>REDUÇÃO PVC PBA 75X50MM CL 12</v>
          </cell>
          <cell r="C198" t="str">
            <v>UND</v>
          </cell>
          <cell r="D198">
            <v>4.75</v>
          </cell>
        </row>
        <row r="199">
          <cell r="A199" t="str">
            <v>H20095</v>
          </cell>
          <cell r="B199" t="str">
            <v>CAP PVC PBA 50MM</v>
          </cell>
          <cell r="C199" t="str">
            <v>UND</v>
          </cell>
          <cell r="D199">
            <v>2.12</v>
          </cell>
        </row>
        <row r="200">
          <cell r="A200" t="str">
            <v>H21008</v>
          </cell>
          <cell r="B200" t="str">
            <v>ANEL DE BORRACHA P/ PVC 150MM</v>
          </cell>
          <cell r="C200" t="str">
            <v>UND</v>
          </cell>
          <cell r="D200">
            <v>3.96</v>
          </cell>
        </row>
        <row r="201">
          <cell r="A201" t="str">
            <v>H21009</v>
          </cell>
          <cell r="B201" t="str">
            <v>ANEL DE BORRACHA P/ PVCPBA 100MM</v>
          </cell>
          <cell r="C201" t="str">
            <v>UND</v>
          </cell>
          <cell r="D201">
            <v>0.83</v>
          </cell>
        </row>
        <row r="202">
          <cell r="A202" t="str">
            <v>H21010</v>
          </cell>
          <cell r="B202" t="str">
            <v>ANEL DE BORRACHA P/ PVCPBA 75MM</v>
          </cell>
          <cell r="C202" t="str">
            <v>UND</v>
          </cell>
          <cell r="D202">
            <v>0.77</v>
          </cell>
        </row>
        <row r="203">
          <cell r="A203" t="str">
            <v>H21011</v>
          </cell>
          <cell r="B203" t="str">
            <v>ANEL DE BORRACHA P/ PVCPBA 50MM</v>
          </cell>
          <cell r="C203" t="str">
            <v>UND</v>
          </cell>
          <cell r="D203">
            <v>0.35</v>
          </cell>
        </row>
        <row r="204">
          <cell r="A204" t="str">
            <v>H21012</v>
          </cell>
          <cell r="B204" t="str">
            <v>ANEL DE BORRACHA P/ PVCPBA 50MM</v>
          </cell>
          <cell r="C204" t="str">
            <v>UND</v>
          </cell>
          <cell r="D204">
            <v>3.96</v>
          </cell>
        </row>
        <row r="205">
          <cell r="A205" t="str">
            <v>H22000</v>
          </cell>
          <cell r="B205" t="str">
            <v>PASTA LUBRIFICANTE P/ PVC</v>
          </cell>
          <cell r="C205" t="str">
            <v>KG</v>
          </cell>
          <cell r="D205">
            <v>14.92</v>
          </cell>
        </row>
        <row r="206">
          <cell r="A206" t="str">
            <v>H22500</v>
          </cell>
          <cell r="B206" t="str">
            <v>VEDAROSCA P/ TUBO PVC (20MM)</v>
          </cell>
          <cell r="C206" t="str">
            <v>UND</v>
          </cell>
          <cell r="D206">
            <v>1.1000000000000001</v>
          </cell>
        </row>
        <row r="207">
          <cell r="A207" t="str">
            <v>H30023</v>
          </cell>
          <cell r="B207" t="str">
            <v>REGISTRO DE GAVETA BRUTO 1/2"</v>
          </cell>
          <cell r="C207" t="str">
            <v>UND</v>
          </cell>
          <cell r="D207">
            <v>5.25</v>
          </cell>
        </row>
        <row r="208">
          <cell r="A208" t="str">
            <v>H30024</v>
          </cell>
          <cell r="B208" t="str">
            <v>VENTOSA SIMPLES 50MM</v>
          </cell>
          <cell r="C208" t="str">
            <v>UND</v>
          </cell>
          <cell r="D208">
            <v>57.6</v>
          </cell>
        </row>
        <row r="209">
          <cell r="A209" t="str">
            <v>H30040</v>
          </cell>
          <cell r="B209" t="str">
            <v>HIDRÔMETRO 1/2"X 3M³/H</v>
          </cell>
          <cell r="C209" t="str">
            <v>UND</v>
          </cell>
          <cell r="D209">
            <v>24.1</v>
          </cell>
        </row>
        <row r="210">
          <cell r="A210" t="str">
            <v>H40010</v>
          </cell>
          <cell r="B210" t="str">
            <v>TORNEIRA 3/4" PARA CHAFARIZ</v>
          </cell>
          <cell r="C210" t="str">
            <v>UND</v>
          </cell>
          <cell r="D210">
            <v>6</v>
          </cell>
        </row>
        <row r="211">
          <cell r="A211" t="str">
            <v>H40015</v>
          </cell>
          <cell r="B211" t="str">
            <v>VASO SANITÁRIO BRANCO</v>
          </cell>
          <cell r="C211" t="str">
            <v>UND</v>
          </cell>
          <cell r="D211">
            <v>52.98</v>
          </cell>
        </row>
        <row r="212">
          <cell r="A212" t="str">
            <v>H40016</v>
          </cell>
          <cell r="B212" t="str">
            <v>LAVATÓRIO S/ COLUNA - BRANCO</v>
          </cell>
          <cell r="C212" t="str">
            <v>UND</v>
          </cell>
          <cell r="D212">
            <v>21.5</v>
          </cell>
        </row>
        <row r="213">
          <cell r="A213" t="str">
            <v>H40017</v>
          </cell>
          <cell r="B213" t="str">
            <v>SIFÃO PARA LAVATÓRIO</v>
          </cell>
          <cell r="C213" t="str">
            <v>UND</v>
          </cell>
          <cell r="D213">
            <v>4.2699999999999996</v>
          </cell>
        </row>
        <row r="214">
          <cell r="A214" t="str">
            <v>H40018</v>
          </cell>
          <cell r="B214" t="str">
            <v>CAIXA DE DESCARGA EXTERNA</v>
          </cell>
          <cell r="C214" t="str">
            <v>UND</v>
          </cell>
          <cell r="D214">
            <v>9.75</v>
          </cell>
        </row>
        <row r="215">
          <cell r="A215" t="str">
            <v>H40020</v>
          </cell>
          <cell r="B215" t="str">
            <v>REGISTRO DE GAVETA 1/2"</v>
          </cell>
          <cell r="C215" t="str">
            <v>UND</v>
          </cell>
          <cell r="D215">
            <v>5.8</v>
          </cell>
        </row>
        <row r="216">
          <cell r="A216" t="str">
            <v>H40021</v>
          </cell>
          <cell r="B216" t="str">
            <v>TORNEIRA DE 1/2"</v>
          </cell>
          <cell r="C216" t="str">
            <v>UND</v>
          </cell>
          <cell r="D216">
            <v>8.5</v>
          </cell>
        </row>
        <row r="217">
          <cell r="A217" t="str">
            <v>H50000</v>
          </cell>
          <cell r="B217" t="str">
            <v>BUCHA DE REDUÇÃO DN 2"X1 1/2 GALV.</v>
          </cell>
          <cell r="C217" t="str">
            <v>UND</v>
          </cell>
          <cell r="D217">
            <v>4.78</v>
          </cell>
        </row>
        <row r="218">
          <cell r="A218" t="str">
            <v>H50010</v>
          </cell>
          <cell r="B218" t="str">
            <v>CURVA  PVC PBA 45º DN 100MM CL 15</v>
          </cell>
          <cell r="C218" t="str">
            <v>UND</v>
          </cell>
          <cell r="D218">
            <v>30.14</v>
          </cell>
        </row>
        <row r="219">
          <cell r="A219" t="str">
            <v>H50020</v>
          </cell>
          <cell r="B219" t="str">
            <v>TUBO FLP L=0,50 M DN = 50MM</v>
          </cell>
          <cell r="C219" t="str">
            <v>UND</v>
          </cell>
          <cell r="D219">
            <v>26.11</v>
          </cell>
        </row>
        <row r="220">
          <cell r="A220" t="str">
            <v>H50021</v>
          </cell>
          <cell r="B220" t="str">
            <v>CURVA 90º C/ FL 50 MM</v>
          </cell>
          <cell r="C220" t="str">
            <v>UND</v>
          </cell>
          <cell r="D220">
            <v>5.84</v>
          </cell>
        </row>
        <row r="221">
          <cell r="A221" t="str">
            <v>H50022</v>
          </cell>
          <cell r="B221" t="str">
            <v>TUBO ROSCÁVEL 100MM AÇO GALVANIZADO L= 1,55 M</v>
          </cell>
          <cell r="C221" t="str">
            <v>UND</v>
          </cell>
          <cell r="D221">
            <v>77.34</v>
          </cell>
        </row>
        <row r="222">
          <cell r="A222" t="str">
            <v>H50023</v>
          </cell>
          <cell r="B222" t="str">
            <v>TUBO ROSCÁVEL 100MM AÇO GALVANIZADO L= 6.00 M</v>
          </cell>
          <cell r="C222" t="str">
            <v>UND</v>
          </cell>
          <cell r="D222">
            <v>229.4</v>
          </cell>
        </row>
        <row r="223">
          <cell r="A223" t="str">
            <v>H50024</v>
          </cell>
          <cell r="B223" t="str">
            <v>TUBO ROSCÁVEL 100MM AÇO GALVANIZADO L= 0.40 M</v>
          </cell>
          <cell r="C223" t="str">
            <v>UND</v>
          </cell>
          <cell r="D223">
            <v>19.96</v>
          </cell>
        </row>
        <row r="224">
          <cell r="A224" t="str">
            <v>H50030</v>
          </cell>
          <cell r="B224" t="str">
            <v>REGISTRO DE GAVETA ROSCÁVEL 100MM  BRONZE</v>
          </cell>
          <cell r="C224" t="str">
            <v>UND</v>
          </cell>
          <cell r="D224">
            <v>258</v>
          </cell>
        </row>
        <row r="225">
          <cell r="A225" t="str">
            <v>H50040</v>
          </cell>
          <cell r="B225" t="str">
            <v>TUBO ROSCÁVAL  GALV. 100MM  L=1,00M</v>
          </cell>
          <cell r="C225" t="str">
            <v>UND</v>
          </cell>
          <cell r="D225">
            <v>49.99</v>
          </cell>
        </row>
        <row r="226">
          <cell r="A226" t="str">
            <v>H50045</v>
          </cell>
          <cell r="B226" t="str">
            <v>TUBO ROSCÁVAL  GALV. 100MM  L=4,60M</v>
          </cell>
          <cell r="C226" t="str">
            <v>UND</v>
          </cell>
          <cell r="D226">
            <v>229.54</v>
          </cell>
        </row>
        <row r="227">
          <cell r="A227" t="str">
            <v>H50046</v>
          </cell>
          <cell r="B227" t="str">
            <v>TUBO ROSCÁVAL  GALV. 100MM  L=6,00M</v>
          </cell>
          <cell r="C227" t="str">
            <v>UND</v>
          </cell>
          <cell r="D227">
            <v>299.39999999999998</v>
          </cell>
        </row>
        <row r="228">
          <cell r="A228" t="str">
            <v>H50050</v>
          </cell>
          <cell r="B228" t="str">
            <v>TUBO PVC PBA 75MM L=6,00M</v>
          </cell>
          <cell r="C228" t="str">
            <v>UND</v>
          </cell>
          <cell r="D228">
            <v>25.32</v>
          </cell>
        </row>
        <row r="229">
          <cell r="A229" t="str">
            <v>H50051</v>
          </cell>
          <cell r="B229" t="str">
            <v>ADAPTADOR PBA L=0,80 M DN 80MM</v>
          </cell>
          <cell r="C229" t="str">
            <v>UND</v>
          </cell>
          <cell r="D229">
            <v>10.23</v>
          </cell>
        </row>
        <row r="230">
          <cell r="A230" t="str">
            <v>H50059</v>
          </cell>
          <cell r="B230" t="str">
            <v>TUBO ROSCÁVEL FERRO GALV 80MM L=6,00M</v>
          </cell>
          <cell r="C230" t="str">
            <v>UND</v>
          </cell>
          <cell r="D230">
            <v>299.39999999999998</v>
          </cell>
        </row>
        <row r="231">
          <cell r="A231" t="str">
            <v>H50060</v>
          </cell>
          <cell r="B231" t="str">
            <v>TUBO ROSCÁVEL FERRO GALV. 50MM L=0,55M</v>
          </cell>
          <cell r="C231" t="str">
            <v>UND</v>
          </cell>
          <cell r="D231">
            <v>27.45</v>
          </cell>
        </row>
        <row r="232">
          <cell r="A232" t="str">
            <v>H50065</v>
          </cell>
          <cell r="B232" t="str">
            <v>TUBO ROSCÁVEL FERRO GALV. 50MM L=2,60M</v>
          </cell>
          <cell r="C232" t="str">
            <v>UND</v>
          </cell>
          <cell r="D232">
            <v>229.4</v>
          </cell>
        </row>
        <row r="233">
          <cell r="A233" t="str">
            <v>H50066</v>
          </cell>
          <cell r="B233" t="str">
            <v>TUBO ROSCÁVEL DE FERRO GALV.  50MM L=5,00M</v>
          </cell>
          <cell r="C233" t="str">
            <v>UND</v>
          </cell>
          <cell r="D233">
            <v>249.5</v>
          </cell>
        </row>
        <row r="234">
          <cell r="A234" t="str">
            <v>H50067</v>
          </cell>
          <cell r="B234" t="str">
            <v>TUBO ROSCÁVEL DE FERRO GALV.  50MM L=6,00M</v>
          </cell>
          <cell r="C234" t="str">
            <v>UND</v>
          </cell>
          <cell r="D234">
            <v>299.39999999999998</v>
          </cell>
        </row>
        <row r="235">
          <cell r="A235" t="str">
            <v>H50070</v>
          </cell>
          <cell r="B235" t="str">
            <v xml:space="preserve">CURVA 90º  50MM FERRO GALV. </v>
          </cell>
          <cell r="C235" t="str">
            <v>UND</v>
          </cell>
          <cell r="D235">
            <v>14.85</v>
          </cell>
        </row>
        <row r="236">
          <cell r="A236" t="str">
            <v>H50090</v>
          </cell>
          <cell r="B236" t="str">
            <v xml:space="preserve">CAP 75MM PVC PBA </v>
          </cell>
          <cell r="C236" t="str">
            <v>UND</v>
          </cell>
          <cell r="D236">
            <v>2.89</v>
          </cell>
        </row>
        <row r="237">
          <cell r="A237" t="str">
            <v>H50100</v>
          </cell>
          <cell r="B237" t="str">
            <v>CURVA PVC PBA 22º 30'DN 50MM</v>
          </cell>
          <cell r="C237" t="str">
            <v>UND</v>
          </cell>
          <cell r="D237">
            <v>4.97</v>
          </cell>
        </row>
        <row r="238">
          <cell r="A238" t="str">
            <v>H50110</v>
          </cell>
          <cell r="B238" t="str">
            <v>CURVA PVC PBA 22º 30'DN 75MM</v>
          </cell>
          <cell r="C238" t="str">
            <v>UND</v>
          </cell>
          <cell r="D238">
            <v>18.63</v>
          </cell>
        </row>
        <row r="239">
          <cell r="A239" t="str">
            <v>H50114</v>
          </cell>
          <cell r="B239" t="str">
            <v>TUBO DE F°F° JE DN 150 MM</v>
          </cell>
          <cell r="C239" t="str">
            <v>M</v>
          </cell>
          <cell r="D239">
            <v>16.239999999999998</v>
          </cell>
        </row>
        <row r="240">
          <cell r="A240" t="str">
            <v>H50115</v>
          </cell>
          <cell r="B240" t="str">
            <v>CURVA PVC PBA 45º 'DN 75MM</v>
          </cell>
          <cell r="C240" t="str">
            <v>UND</v>
          </cell>
          <cell r="D240">
            <v>19.38</v>
          </cell>
        </row>
        <row r="241">
          <cell r="A241" t="str">
            <v>H50116</v>
          </cell>
          <cell r="B241" t="str">
            <v>TUBO  VINIFORT DN 150  MM</v>
          </cell>
          <cell r="C241" t="str">
            <v>M</v>
          </cell>
          <cell r="D241">
            <v>7.32</v>
          </cell>
        </row>
        <row r="242">
          <cell r="A242" t="str">
            <v>H50117</v>
          </cell>
          <cell r="B242" t="str">
            <v>SELIM DN 150 MM</v>
          </cell>
          <cell r="C242" t="str">
            <v>UND</v>
          </cell>
          <cell r="D242">
            <v>16.87</v>
          </cell>
        </row>
        <row r="243">
          <cell r="A243" t="str">
            <v>H50118</v>
          </cell>
          <cell r="B243" t="str">
            <v>LUVA DE CORRER PARA PVC DN 150 MM</v>
          </cell>
          <cell r="C243" t="str">
            <v>UND</v>
          </cell>
          <cell r="D243">
            <v>33.71</v>
          </cell>
        </row>
        <row r="244">
          <cell r="A244" t="str">
            <v>H50119</v>
          </cell>
          <cell r="B244" t="str">
            <v>TAMPÃO FºFº TD-600</v>
          </cell>
          <cell r="C244" t="str">
            <v>UND</v>
          </cell>
          <cell r="D244">
            <v>95</v>
          </cell>
        </row>
        <row r="245">
          <cell r="A245" t="str">
            <v>H50120</v>
          </cell>
          <cell r="B245" t="str">
            <v xml:space="preserve">TUBO PVC DE FºFº DN 50 MM </v>
          </cell>
          <cell r="C245" t="str">
            <v>M</v>
          </cell>
        </row>
        <row r="246">
          <cell r="A246" t="str">
            <v>H50121</v>
          </cell>
          <cell r="B246" t="str">
            <v>TUBO FºFº FL 10 DN  50 MM 4,00 m</v>
          </cell>
          <cell r="C246" t="str">
            <v>UND</v>
          </cell>
          <cell r="D246">
            <v>61.44</v>
          </cell>
        </row>
        <row r="247">
          <cell r="A247" t="str">
            <v>H50122</v>
          </cell>
          <cell r="B247" t="str">
            <v>CURVA 90º FºFº  FL DN 50 MM</v>
          </cell>
          <cell r="C247" t="str">
            <v>UND</v>
          </cell>
          <cell r="D247">
            <v>31</v>
          </cell>
        </row>
        <row r="248">
          <cell r="A248" t="str">
            <v>H50123</v>
          </cell>
          <cell r="B248" t="str">
            <v>CURVA 45º FºFº DN 2B DN 150 MM</v>
          </cell>
          <cell r="C248" t="str">
            <v>UND</v>
          </cell>
          <cell r="D248">
            <v>18.75</v>
          </cell>
        </row>
        <row r="249">
          <cell r="A249" t="str">
            <v>H50124</v>
          </cell>
          <cell r="B249" t="str">
            <v>TÊ PVC DE FºFº 3B DN 150 MM</v>
          </cell>
          <cell r="C249" t="str">
            <v>UND</v>
          </cell>
          <cell r="D249">
            <v>121.93</v>
          </cell>
        </row>
        <row r="250">
          <cell r="A250" t="str">
            <v>H50125</v>
          </cell>
          <cell r="B250" t="str">
            <v>REGISTRO GAVETA FºFº COM CABEÇOTE BV JE DN 150 MM</v>
          </cell>
          <cell r="C250" t="str">
            <v>UND</v>
          </cell>
          <cell r="D250">
            <v>438</v>
          </cell>
        </row>
        <row r="251">
          <cell r="A251" t="str">
            <v>M00001</v>
          </cell>
          <cell r="B251" t="str">
            <v>ESCADA METÁLIA DE BARR CHATA FIXADA COM CHUMBADORES</v>
          </cell>
          <cell r="C251" t="str">
            <v>M</v>
          </cell>
          <cell r="D251">
            <v>62.6</v>
          </cell>
        </row>
        <row r="252">
          <cell r="A252" t="str">
            <v>M10000</v>
          </cell>
          <cell r="B252" t="str">
            <v>QUADRO DE COMANDO (BOMBAS-POÇO TUBULAR)</v>
          </cell>
          <cell r="C252" t="str">
            <v>UND</v>
          </cell>
          <cell r="D252">
            <v>379</v>
          </cell>
        </row>
        <row r="253">
          <cell r="A253" t="str">
            <v>M10001</v>
          </cell>
          <cell r="B253" t="str">
            <v>DIMANTE 40 %</v>
          </cell>
          <cell r="C253" t="str">
            <v>KG</v>
          </cell>
          <cell r="D253">
            <v>4.17</v>
          </cell>
        </row>
        <row r="254">
          <cell r="A254" t="str">
            <v>M10002</v>
          </cell>
          <cell r="B254" t="str">
            <v>ESTOPIM DUPLO</v>
          </cell>
          <cell r="C254" t="str">
            <v>M</v>
          </cell>
          <cell r="D254">
            <v>0.77</v>
          </cell>
        </row>
        <row r="255">
          <cell r="A255" t="str">
            <v>M10003</v>
          </cell>
          <cell r="B255" t="str">
            <v>ESPOLETA</v>
          </cell>
          <cell r="C255" t="str">
            <v>PÇ</v>
          </cell>
          <cell r="D255">
            <v>0.26</v>
          </cell>
        </row>
        <row r="256">
          <cell r="A256" t="str">
            <v>M10010</v>
          </cell>
          <cell r="B256" t="str">
            <v>ESTACA DE CONCRETO PONTA VIRADA H=2,5M</v>
          </cell>
          <cell r="C256" t="str">
            <v>UND</v>
          </cell>
          <cell r="D256">
            <v>7.2</v>
          </cell>
        </row>
        <row r="257">
          <cell r="A257" t="str">
            <v>M10015</v>
          </cell>
          <cell r="B257" t="str">
            <v>GRADE DE RETENÇÃO DE SOLIDOS</v>
          </cell>
          <cell r="C257" t="str">
            <v>UND</v>
          </cell>
          <cell r="D257">
            <v>55</v>
          </cell>
        </row>
        <row r="258">
          <cell r="A258" t="str">
            <v>M14001</v>
          </cell>
          <cell r="B258" t="str">
            <v>TINTA LATEX PVA</v>
          </cell>
          <cell r="C258" t="str">
            <v>L</v>
          </cell>
          <cell r="D258">
            <v>2.68</v>
          </cell>
        </row>
        <row r="259">
          <cell r="A259" t="str">
            <v>M14002</v>
          </cell>
          <cell r="B259" t="str">
            <v>TINTA ACRÍLICA</v>
          </cell>
          <cell r="C259" t="str">
            <v>L</v>
          </cell>
          <cell r="D259">
            <v>4.1100000000000003</v>
          </cell>
        </row>
        <row r="260">
          <cell r="A260" t="str">
            <v>M14003</v>
          </cell>
          <cell r="B260" t="str">
            <v>TINTA ESMALTE</v>
          </cell>
          <cell r="C260" t="str">
            <v>L</v>
          </cell>
          <cell r="D260">
            <v>6.94</v>
          </cell>
        </row>
        <row r="261">
          <cell r="A261" t="str">
            <v>M14004</v>
          </cell>
          <cell r="B261" t="str">
            <v>TRINCHA</v>
          </cell>
          <cell r="C261" t="str">
            <v>UND</v>
          </cell>
          <cell r="D261">
            <v>5.45</v>
          </cell>
        </row>
        <row r="262">
          <cell r="A262" t="str">
            <v>M14015</v>
          </cell>
          <cell r="B262" t="str">
            <v>SOLVENTE</v>
          </cell>
          <cell r="C262" t="str">
            <v>L</v>
          </cell>
          <cell r="D262">
            <v>2.82</v>
          </cell>
        </row>
        <row r="263">
          <cell r="A263" t="str">
            <v>M14016</v>
          </cell>
          <cell r="B263" t="str">
            <v>ZARCÃO</v>
          </cell>
          <cell r="C263" t="str">
            <v>L</v>
          </cell>
          <cell r="D263">
            <v>6</v>
          </cell>
        </row>
        <row r="264">
          <cell r="A264" t="str">
            <v>M14039</v>
          </cell>
          <cell r="B264" t="str">
            <v>DESMOL</v>
          </cell>
          <cell r="C264" t="str">
            <v>KG</v>
          </cell>
          <cell r="D264">
            <v>4.0999999999999996</v>
          </cell>
        </row>
        <row r="265">
          <cell r="A265" t="str">
            <v>M14040</v>
          </cell>
          <cell r="B265" t="str">
            <v>VEDAPREN BRANCO</v>
          </cell>
          <cell r="C265" t="str">
            <v>KG</v>
          </cell>
          <cell r="D265">
            <v>55.45</v>
          </cell>
        </row>
        <row r="266">
          <cell r="A266" t="str">
            <v>M14044</v>
          </cell>
          <cell r="B266" t="str">
            <v>FUNDO PREPARADOR</v>
          </cell>
          <cell r="C266" t="str">
            <v>L</v>
          </cell>
          <cell r="D266">
            <v>3.91</v>
          </cell>
        </row>
        <row r="267">
          <cell r="A267" t="str">
            <v>M14045</v>
          </cell>
          <cell r="B267" t="str">
            <v>LIXA</v>
          </cell>
          <cell r="C267" t="str">
            <v>UND</v>
          </cell>
          <cell r="D267">
            <v>0.24</v>
          </cell>
        </row>
        <row r="268">
          <cell r="A268" t="str">
            <v>M14046</v>
          </cell>
          <cell r="B268" t="str">
            <v>LIXA PARA FERRO</v>
          </cell>
          <cell r="C268" t="str">
            <v>UND</v>
          </cell>
          <cell r="D268">
            <v>1.08</v>
          </cell>
        </row>
        <row r="269">
          <cell r="A269" t="str">
            <v>M15001</v>
          </cell>
          <cell r="B269" t="str">
            <v>PARA RAIO</v>
          </cell>
          <cell r="C269" t="str">
            <v>UND</v>
          </cell>
          <cell r="D269">
            <v>250</v>
          </cell>
        </row>
        <row r="270">
          <cell r="A270" t="str">
            <v>M15003</v>
          </cell>
          <cell r="B270" t="str">
            <v>TAMPA METÁLICA EM CHAPA 1/4"X1,00X1,00</v>
          </cell>
          <cell r="C270" t="str">
            <v>UND</v>
          </cell>
          <cell r="D270">
            <v>65</v>
          </cell>
        </row>
        <row r="271">
          <cell r="A271" t="str">
            <v>M15005</v>
          </cell>
          <cell r="B271" t="str">
            <v>TELA DE PROTEÇÃO</v>
          </cell>
          <cell r="C271" t="str">
            <v>UND</v>
          </cell>
          <cell r="D271">
            <v>8.5</v>
          </cell>
        </row>
        <row r="272">
          <cell r="A272" t="str">
            <v>M15010</v>
          </cell>
          <cell r="B272" t="str">
            <v>TANQUE DE FIBRA DE VIDRO 1001</v>
          </cell>
          <cell r="C272" t="str">
            <v>UND</v>
          </cell>
          <cell r="D272">
            <v>95</v>
          </cell>
        </row>
        <row r="273">
          <cell r="A273" t="str">
            <v>M15014</v>
          </cell>
          <cell r="B273" t="str">
            <v>TUBO COM FLANGE L=0,25M  80MM</v>
          </cell>
          <cell r="C273" t="str">
            <v>UND</v>
          </cell>
          <cell r="D273">
            <v>54.3</v>
          </cell>
        </row>
        <row r="274">
          <cell r="A274" t="str">
            <v>M15090</v>
          </cell>
          <cell r="B274" t="str">
            <v>TUBO DE CONCRETO  CA-1 DN 600</v>
          </cell>
          <cell r="C274" t="str">
            <v>M</v>
          </cell>
          <cell r="D274">
            <v>64.37</v>
          </cell>
        </row>
        <row r="275">
          <cell r="A275" t="str">
            <v>M16001</v>
          </cell>
          <cell r="B275" t="str">
            <v>AÇO CA-50</v>
          </cell>
          <cell r="C275" t="str">
            <v>KG</v>
          </cell>
          <cell r="D275">
            <v>1.74</v>
          </cell>
        </row>
        <row r="276">
          <cell r="A276" t="str">
            <v>M16002</v>
          </cell>
          <cell r="B276" t="str">
            <v>ARAME FARPADO</v>
          </cell>
          <cell r="C276" t="str">
            <v>M</v>
          </cell>
          <cell r="D276">
            <v>0.12</v>
          </cell>
        </row>
        <row r="277">
          <cell r="A277" t="str">
            <v>M16003</v>
          </cell>
          <cell r="B277" t="str">
            <v>ARAME GALVANIZADO</v>
          </cell>
          <cell r="C277" t="str">
            <v>KG</v>
          </cell>
          <cell r="D277">
            <v>1.75</v>
          </cell>
        </row>
        <row r="278">
          <cell r="A278" t="str">
            <v>M16004</v>
          </cell>
          <cell r="B278" t="str">
            <v>ARAME RECOZIDO</v>
          </cell>
          <cell r="C278" t="str">
            <v>KG</v>
          </cell>
          <cell r="D278">
            <v>3.56</v>
          </cell>
        </row>
        <row r="279">
          <cell r="A279" t="str">
            <v>M16006</v>
          </cell>
          <cell r="B279" t="str">
            <v>PREGO 2 1/2X10</v>
          </cell>
          <cell r="C279" t="str">
            <v>KG</v>
          </cell>
          <cell r="D279">
            <v>2.4</v>
          </cell>
        </row>
        <row r="280">
          <cell r="A280" t="str">
            <v>M16007</v>
          </cell>
          <cell r="B280" t="str">
            <v>PARAFUSO 2 1/2X10</v>
          </cell>
          <cell r="C280" t="str">
            <v>UND</v>
          </cell>
          <cell r="D280">
            <v>0.25</v>
          </cell>
        </row>
        <row r="281">
          <cell r="A281" t="str">
            <v>M17004</v>
          </cell>
          <cell r="B281" t="str">
            <v>LAJE PRE-MOLDADA PISO</v>
          </cell>
          <cell r="C281" t="str">
            <v>M²</v>
          </cell>
          <cell r="D281">
            <v>11.5</v>
          </cell>
        </row>
        <row r="282">
          <cell r="A282" t="str">
            <v>M20003</v>
          </cell>
          <cell r="B282" t="str">
            <v>BLOCO CERÂMICO DE 6 FUROS</v>
          </cell>
          <cell r="C282" t="str">
            <v>M²</v>
          </cell>
          <cell r="D282">
            <v>0.14000000000000001</v>
          </cell>
        </row>
        <row r="283">
          <cell r="A283" t="str">
            <v>M20017</v>
          </cell>
          <cell r="B283" t="str">
            <v>TIJOLO MACIÇO</v>
          </cell>
          <cell r="C283" t="str">
            <v>UND</v>
          </cell>
          <cell r="D283">
            <v>7.0000000000000007E-2</v>
          </cell>
        </row>
        <row r="284">
          <cell r="A284" t="str">
            <v>M20020</v>
          </cell>
          <cell r="B284" t="str">
            <v>COMBOGO DE CIMENTO 25X50CM</v>
          </cell>
          <cell r="C284" t="str">
            <v>M²</v>
          </cell>
          <cell r="D284">
            <v>24.01</v>
          </cell>
        </row>
        <row r="285">
          <cell r="A285" t="str">
            <v>M40001</v>
          </cell>
          <cell r="B285" t="str">
            <v>TÁBUA AGRESTE</v>
          </cell>
          <cell r="C285" t="str">
            <v>M²</v>
          </cell>
          <cell r="D285">
            <v>7.3</v>
          </cell>
        </row>
        <row r="286">
          <cell r="A286" t="str">
            <v>M40002</v>
          </cell>
          <cell r="B286" t="str">
            <v>RIPÃO AGRESTE</v>
          </cell>
          <cell r="C286" t="str">
            <v>M</v>
          </cell>
          <cell r="D286">
            <v>0.6</v>
          </cell>
        </row>
        <row r="287">
          <cell r="A287" t="str">
            <v>M40003</v>
          </cell>
          <cell r="B287" t="str">
            <v>BARROTE AGRESTE</v>
          </cell>
          <cell r="C287" t="str">
            <v>M</v>
          </cell>
          <cell r="D287">
            <v>1.4</v>
          </cell>
        </row>
        <row r="288">
          <cell r="A288" t="str">
            <v>M40007</v>
          </cell>
          <cell r="B288" t="str">
            <v>MADEIRIT 12MM RESINADA</v>
          </cell>
          <cell r="C288" t="str">
            <v>M²</v>
          </cell>
          <cell r="D288">
            <v>7.35</v>
          </cell>
        </row>
        <row r="289">
          <cell r="A289" t="str">
            <v>M40010</v>
          </cell>
          <cell r="B289" t="str">
            <v>MADEIRIT 6MM RESINADO</v>
          </cell>
          <cell r="C289" t="str">
            <v>M²</v>
          </cell>
          <cell r="D289">
            <v>5.7</v>
          </cell>
        </row>
        <row r="290">
          <cell r="A290" t="str">
            <v>M40012</v>
          </cell>
          <cell r="B290" t="str">
            <v>ADUELA COM ALIZAR P/ PINT.</v>
          </cell>
          <cell r="C290" t="str">
            <v>M</v>
          </cell>
          <cell r="D290">
            <v>5.31</v>
          </cell>
        </row>
        <row r="291">
          <cell r="A291" t="str">
            <v>M40014</v>
          </cell>
          <cell r="B291" t="str">
            <v>CHAPUZ 10X2,5</v>
          </cell>
          <cell r="C291" t="str">
            <v>UND</v>
          </cell>
          <cell r="D291">
            <v>0.25</v>
          </cell>
        </row>
        <row r="292">
          <cell r="A292" t="str">
            <v>M40027</v>
          </cell>
          <cell r="B292" t="str">
            <v>PORTA DE MADEIRA P/ PINTURA 120X210 INCUSIVE FERRAGENS</v>
          </cell>
          <cell r="C292" t="str">
            <v>UND</v>
          </cell>
          <cell r="D292">
            <v>167.8</v>
          </cell>
        </row>
        <row r="293">
          <cell r="A293" t="str">
            <v>M40050</v>
          </cell>
          <cell r="B293" t="str">
            <v>RESERVATÓRIO ME FIBRA 10.000 L</v>
          </cell>
          <cell r="C293" t="str">
            <v>UND</v>
          </cell>
          <cell r="D293">
            <v>1150</v>
          </cell>
        </row>
        <row r="294">
          <cell r="A294" t="str">
            <v>M40091</v>
          </cell>
          <cell r="B294" t="str">
            <v>JUNTA DE MADEIRA 2X1CM</v>
          </cell>
          <cell r="C294" t="str">
            <v>M</v>
          </cell>
          <cell r="D294">
            <v>0.1</v>
          </cell>
        </row>
        <row r="295">
          <cell r="A295" t="str">
            <v>M40099</v>
          </cell>
          <cell r="B295" t="str">
            <v>MADEIRAMENTO / COBERTURA</v>
          </cell>
          <cell r="C295" t="str">
            <v>M³</v>
          </cell>
          <cell r="D295">
            <v>480</v>
          </cell>
        </row>
        <row r="296">
          <cell r="A296" t="str">
            <v>M40121</v>
          </cell>
          <cell r="B296" t="str">
            <v>TÁBUA AGRESTE 30X3</v>
          </cell>
          <cell r="C296" t="str">
            <v>M</v>
          </cell>
          <cell r="D296">
            <v>2.2000000000000002</v>
          </cell>
        </row>
        <row r="297">
          <cell r="A297" t="str">
            <v>M50032</v>
          </cell>
          <cell r="B297" t="str">
            <v>PORTÃO DE FERRO GALVANIZADO 2,5X1,8M INCL. PINTURA</v>
          </cell>
          <cell r="C297" t="str">
            <v>UND</v>
          </cell>
          <cell r="D297">
            <v>405</v>
          </cell>
        </row>
        <row r="298">
          <cell r="A298" t="str">
            <v>M60003</v>
          </cell>
          <cell r="B298" t="str">
            <v>TELHA DE FIBROCIMENTO 4MM</v>
          </cell>
          <cell r="C298" t="str">
            <v>M²</v>
          </cell>
          <cell r="D298">
            <v>3.69</v>
          </cell>
        </row>
        <row r="299">
          <cell r="A299" t="str">
            <v>M60007</v>
          </cell>
          <cell r="B299" t="str">
            <v>TELHA CERÂMICA TIPO COLONIAL</v>
          </cell>
          <cell r="C299" t="str">
            <v>UND</v>
          </cell>
          <cell r="D299">
            <v>0.19</v>
          </cell>
        </row>
        <row r="300">
          <cell r="A300" t="str">
            <v>M70001</v>
          </cell>
          <cell r="B300" t="str">
            <v>AREIA FINA</v>
          </cell>
          <cell r="C300" t="str">
            <v>M³</v>
          </cell>
          <cell r="D300">
            <v>13.5</v>
          </cell>
        </row>
        <row r="301">
          <cell r="A301" t="str">
            <v>M70002</v>
          </cell>
          <cell r="B301" t="str">
            <v>AREIA GROSSA</v>
          </cell>
          <cell r="C301" t="str">
            <v>M³</v>
          </cell>
          <cell r="D301">
            <v>13.5</v>
          </cell>
        </row>
        <row r="302">
          <cell r="A302" t="str">
            <v>M70003</v>
          </cell>
          <cell r="B302" t="str">
            <v>ARENOSO</v>
          </cell>
          <cell r="C302" t="str">
            <v>M³</v>
          </cell>
          <cell r="D302">
            <v>18</v>
          </cell>
        </row>
        <row r="303">
          <cell r="A303" t="str">
            <v>M70007</v>
          </cell>
          <cell r="B303" t="str">
            <v>BRITA 1</v>
          </cell>
          <cell r="C303" t="str">
            <v>M³</v>
          </cell>
          <cell r="D303">
            <v>42.9</v>
          </cell>
        </row>
        <row r="304">
          <cell r="A304" t="str">
            <v>M70008</v>
          </cell>
          <cell r="B304" t="str">
            <v>BRITA 2</v>
          </cell>
          <cell r="C304" t="str">
            <v>M³</v>
          </cell>
          <cell r="D304">
            <v>42.9</v>
          </cell>
        </row>
        <row r="305">
          <cell r="A305" t="str">
            <v>M70012</v>
          </cell>
          <cell r="B305" t="str">
            <v>PEDRA BRUTA</v>
          </cell>
          <cell r="C305" t="str">
            <v>M³</v>
          </cell>
          <cell r="D305">
            <v>40</v>
          </cell>
        </row>
        <row r="306">
          <cell r="A306" t="str">
            <v>M70014</v>
          </cell>
          <cell r="B306" t="str">
            <v>CIMENTO PORTLAND CP/320</v>
          </cell>
          <cell r="C306" t="str">
            <v>KG</v>
          </cell>
          <cell r="D306">
            <v>0.27</v>
          </cell>
        </row>
        <row r="307">
          <cell r="A307" t="str">
            <v>M70020</v>
          </cell>
          <cell r="B307" t="str">
            <v>TERRA VEGETAL</v>
          </cell>
          <cell r="C307" t="str">
            <v>M³</v>
          </cell>
          <cell r="D307">
            <v>15</v>
          </cell>
        </row>
        <row r="308">
          <cell r="A308" t="str">
            <v>M90054</v>
          </cell>
          <cell r="B308" t="str">
            <v>JUNTA DE PVC</v>
          </cell>
          <cell r="C308" t="str">
            <v>M</v>
          </cell>
          <cell r="D308">
            <v>1.5</v>
          </cell>
        </row>
        <row r="309">
          <cell r="A309" t="str">
            <v>M90055</v>
          </cell>
          <cell r="B309" t="str">
            <v>TAMPA DE INSPEÇÃO EM AÇO CARBONO 90X90</v>
          </cell>
          <cell r="C309" t="str">
            <v>UND</v>
          </cell>
          <cell r="D309">
            <v>52.65</v>
          </cell>
        </row>
        <row r="310">
          <cell r="A310" t="str">
            <v>M90100</v>
          </cell>
          <cell r="B310" t="str">
            <v>SEPARADOR DE FASES EM FIBRA DE VIDRO</v>
          </cell>
          <cell r="C310" t="str">
            <v>UND</v>
          </cell>
          <cell r="D310">
            <v>2000</v>
          </cell>
        </row>
        <row r="311">
          <cell r="A311" t="str">
            <v>O00001</v>
          </cell>
          <cell r="B311" t="str">
            <v>SERVENTE</v>
          </cell>
          <cell r="C311" t="str">
            <v>H</v>
          </cell>
          <cell r="D311">
            <v>1.3482000000000001</v>
          </cell>
        </row>
        <row r="312">
          <cell r="A312" t="str">
            <v>O00002</v>
          </cell>
          <cell r="B312" t="str">
            <v>PEDREIRO</v>
          </cell>
          <cell r="C312" t="str">
            <v>H</v>
          </cell>
          <cell r="D312">
            <v>4.3391999999999991</v>
          </cell>
        </row>
        <row r="313">
          <cell r="A313" t="str">
            <v>O00003</v>
          </cell>
          <cell r="B313" t="str">
            <v>CARPINTEIRO</v>
          </cell>
          <cell r="C313" t="str">
            <v>H</v>
          </cell>
          <cell r="D313">
            <v>4.3391999999999991</v>
          </cell>
        </row>
        <row r="314">
          <cell r="A314" t="str">
            <v>O00004</v>
          </cell>
          <cell r="B314" t="str">
            <v>ARMADOR</v>
          </cell>
          <cell r="C314" t="str">
            <v>H</v>
          </cell>
          <cell r="D314">
            <v>4.3391999999999991</v>
          </cell>
        </row>
        <row r="315">
          <cell r="A315" t="str">
            <v>O00005</v>
          </cell>
          <cell r="B315" t="str">
            <v>PINTOR</v>
          </cell>
          <cell r="C315" t="str">
            <v>H</v>
          </cell>
          <cell r="D315">
            <v>4.3391999999999991</v>
          </cell>
        </row>
        <row r="316">
          <cell r="A316" t="str">
            <v>O00008</v>
          </cell>
          <cell r="B316" t="str">
            <v>TELHADISTA</v>
          </cell>
          <cell r="C316" t="str">
            <v>H</v>
          </cell>
          <cell r="D316">
            <v>4.3391999999999991</v>
          </cell>
        </row>
        <row r="317">
          <cell r="A317" t="str">
            <v>O00010</v>
          </cell>
          <cell r="B317" t="str">
            <v>ENCANADOR</v>
          </cell>
          <cell r="C317" t="str">
            <v>H</v>
          </cell>
          <cell r="D317">
            <v>4.3391999999999993E-2</v>
          </cell>
        </row>
        <row r="318">
          <cell r="A318" t="str">
            <v>O00011</v>
          </cell>
          <cell r="B318" t="str">
            <v>ELETRICISTA</v>
          </cell>
          <cell r="C318" t="str">
            <v>H</v>
          </cell>
          <cell r="D318">
            <v>4.3391999999999991</v>
          </cell>
        </row>
        <row r="319">
          <cell r="A319" t="str">
            <v>O00012</v>
          </cell>
          <cell r="B319" t="str">
            <v>AJUDANTE</v>
          </cell>
          <cell r="C319" t="str">
            <v>H</v>
          </cell>
          <cell r="D319">
            <v>2.5989999999999998</v>
          </cell>
        </row>
        <row r="320">
          <cell r="A320" t="str">
            <v>O00013</v>
          </cell>
          <cell r="B320" t="str">
            <v>MECÂNICO MONTADOR</v>
          </cell>
          <cell r="C320" t="str">
            <v>H</v>
          </cell>
          <cell r="D320">
            <v>4.8364000000000003</v>
          </cell>
        </row>
        <row r="321">
          <cell r="A321" t="str">
            <v>O00015</v>
          </cell>
          <cell r="B321" t="str">
            <v>ELETRICISTA MONTADOR</v>
          </cell>
          <cell r="C321" t="str">
            <v>H</v>
          </cell>
          <cell r="D321">
            <v>4.8364000000000003</v>
          </cell>
        </row>
        <row r="322">
          <cell r="A322" t="str">
            <v>O00026</v>
          </cell>
          <cell r="B322" t="str">
            <v>MONTADOR DE ESTRUTURAS</v>
          </cell>
          <cell r="C322" t="str">
            <v>H</v>
          </cell>
          <cell r="D322">
            <v>4.8364000000000003</v>
          </cell>
        </row>
        <row r="323">
          <cell r="A323" t="str">
            <v>O00027</v>
          </cell>
          <cell r="B323" t="str">
            <v>CAVOUQUEIRO</v>
          </cell>
          <cell r="C323" t="str">
            <v>H</v>
          </cell>
          <cell r="D323">
            <v>12.43</v>
          </cell>
        </row>
        <row r="324">
          <cell r="A324" t="str">
            <v>S00001</v>
          </cell>
          <cell r="B324" t="str">
            <v>ESTAÇÃO DE TRATAMENTO DE ÁGUA - COMPACTA - ETA       DF</v>
          </cell>
          <cell r="C324" t="str">
            <v>UND</v>
          </cell>
          <cell r="D324">
            <v>35000</v>
          </cell>
        </row>
        <row r="325">
          <cell r="A325" t="str">
            <v>S00005</v>
          </cell>
          <cell r="B325" t="str">
            <v>PERFURAÇÃO E REVESTIMENTO DE POÇO COM TUBO DE 6"</v>
          </cell>
          <cell r="C325" t="str">
            <v>M</v>
          </cell>
          <cell r="D325">
            <v>110</v>
          </cell>
        </row>
        <row r="326">
          <cell r="A326" t="str">
            <v>S00011</v>
          </cell>
          <cell r="B326" t="str">
            <v>CADASTRO DO INTERCEPTOR/EMISSÁRIO , DESENHADO A NANQUIM EM PAPEL VEGETAL</v>
          </cell>
          <cell r="C326" t="str">
            <v>M</v>
          </cell>
          <cell r="D326">
            <v>0.85</v>
          </cell>
        </row>
        <row r="327">
          <cell r="A327" t="str">
            <v>S00012</v>
          </cell>
          <cell r="B327" t="str">
            <v>ACOMPANHAMENTO TOPOGRAFICO DA REDE</v>
          </cell>
          <cell r="C327" t="str">
            <v>M</v>
          </cell>
          <cell r="D327">
            <v>1.1399999999999999</v>
          </cell>
        </row>
        <row r="328">
          <cell r="A328" t="str">
            <v>S00013</v>
          </cell>
          <cell r="B328" t="str">
            <v>LOCAÇÃO DA OBRA</v>
          </cell>
          <cell r="C328" t="str">
            <v>M²</v>
          </cell>
          <cell r="D328">
            <v>0.14000000000000001</v>
          </cell>
        </row>
        <row r="329">
          <cell r="A329" t="str">
            <v>S00015</v>
          </cell>
          <cell r="B329" t="str">
            <v>LOCAÇÃO DE REDE</v>
          </cell>
          <cell r="C329" t="str">
            <v>M</v>
          </cell>
          <cell r="D329">
            <v>0.14000000000000001</v>
          </cell>
        </row>
        <row r="330">
          <cell r="A330" t="str">
            <v>S00030</v>
          </cell>
          <cell r="B330" t="str">
            <v>PLACA EM CHAPA DE FERROGALV. (OBRA)</v>
          </cell>
          <cell r="C330" t="str">
            <v>M²</v>
          </cell>
          <cell r="D330">
            <v>35</v>
          </cell>
        </row>
        <row r="331">
          <cell r="A331" t="str">
            <v>S00041</v>
          </cell>
          <cell r="B331" t="str">
            <v>PLANTIO DE GRAMA EM PLACA</v>
          </cell>
          <cell r="C331" t="str">
            <v>M²</v>
          </cell>
          <cell r="D331">
            <v>5.5</v>
          </cell>
        </row>
        <row r="332">
          <cell r="A332" t="str">
            <v>S00060</v>
          </cell>
          <cell r="B332" t="str">
            <v>CADASTRO DA ADUTORA , DESENHADO A NANQUIM EM PAPEL VEGETAL</v>
          </cell>
          <cell r="C332" t="str">
            <v>M</v>
          </cell>
          <cell r="D332">
            <v>0.85</v>
          </cell>
        </row>
        <row r="333">
          <cell r="A333" t="str">
            <v>S00500</v>
          </cell>
          <cell r="B333" t="str">
            <v>TRANSPORTE DE MÁQUINAS E EQUIPAMENTOS</v>
          </cell>
          <cell r="C333" t="str">
            <v>UND</v>
          </cell>
          <cell r="D333">
            <v>1500</v>
          </cell>
        </row>
        <row r="334">
          <cell r="A334" t="str">
            <v>S00560</v>
          </cell>
          <cell r="B334" t="str">
            <v>QUADRO DE COMANDO P/ CONJUNTO MOTO BOMBAS</v>
          </cell>
          <cell r="C334" t="str">
            <v>UND</v>
          </cell>
          <cell r="D334">
            <v>985</v>
          </cell>
        </row>
        <row r="335">
          <cell r="A335" t="str">
            <v>S00570</v>
          </cell>
          <cell r="B335" t="str">
            <v>ESGOTAMENTO DE VALAS COM CONJUNTO MOTO-BOMBA CAPACIDADE PARA 20.000 L/H</v>
          </cell>
          <cell r="C335" t="str">
            <v>H</v>
          </cell>
          <cell r="D335">
            <v>2.0588235294117649</v>
          </cell>
        </row>
        <row r="336">
          <cell r="A336" t="str">
            <v>S00600</v>
          </cell>
          <cell r="B336" t="str">
            <v>ESTUDOS GEODÉSICOS E HIDROGEOLÓGICOS</v>
          </cell>
          <cell r="C336" t="str">
            <v>UND</v>
          </cell>
          <cell r="D336">
            <v>1849.88</v>
          </cell>
        </row>
        <row r="337">
          <cell r="A337" t="str">
            <v>T00115</v>
          </cell>
          <cell r="B337" t="str">
            <v>CAMINHÃO BASCULANTE</v>
          </cell>
          <cell r="C337" t="str">
            <v>H</v>
          </cell>
          <cell r="D337">
            <v>25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P97"/>
  <sheetViews>
    <sheetView showZeros="0" tabSelected="1" view="pageBreakPreview" topLeftCell="A67" zoomScale="75" zoomScaleNormal="75" zoomScaleSheetLayoutView="75" zoomScalePageLayoutView="70" workbookViewId="0">
      <selection activeCell="H89" sqref="H89"/>
    </sheetView>
  </sheetViews>
  <sheetFormatPr defaultColWidth="13.69921875" defaultRowHeight="13.8"/>
  <cols>
    <col min="1" max="1" width="7.19921875" style="101" customWidth="1"/>
    <col min="2" max="2" width="8.8984375" style="101" customWidth="1"/>
    <col min="3" max="3" width="13.69921875" style="102" customWidth="1"/>
    <col min="4" max="4" width="55.5" style="103" customWidth="1"/>
    <col min="5" max="5" width="8.59765625" style="104" customWidth="1"/>
    <col min="6" max="6" width="10.59765625" style="105" hidden="1" customWidth="1"/>
    <col min="7" max="7" width="12.59765625" style="106" customWidth="1"/>
    <col min="8" max="8" width="14" style="106" customWidth="1"/>
    <col min="9" max="9" width="19.09765625" style="35" customWidth="1"/>
    <col min="10" max="1004" width="13.69921875" style="35"/>
    <col min="1005" max="16384" width="13.69921875" style="36"/>
  </cols>
  <sheetData>
    <row r="1" spans="1:8" s="25" customFormat="1" ht="25.5" customHeight="1">
      <c r="A1" s="117" t="s">
        <v>151</v>
      </c>
      <c r="B1" s="117"/>
      <c r="C1" s="117"/>
      <c r="D1" s="117"/>
      <c r="E1" s="117"/>
      <c r="F1" s="22"/>
      <c r="G1" s="23"/>
      <c r="H1" s="24"/>
    </row>
    <row r="2" spans="1:8" s="25" customFormat="1" ht="15.75" customHeight="1">
      <c r="A2" s="118"/>
      <c r="B2" s="118"/>
      <c r="C2" s="118"/>
      <c r="D2" s="118"/>
      <c r="E2" s="118"/>
      <c r="F2" s="26" t="s">
        <v>70</v>
      </c>
      <c r="G2" s="27"/>
      <c r="H2" s="28"/>
    </row>
    <row r="3" spans="1:8" s="25" customFormat="1" ht="15.75" customHeight="1">
      <c r="A3" s="118"/>
      <c r="B3" s="118"/>
      <c r="C3" s="118"/>
      <c r="D3" s="118"/>
      <c r="E3" s="118"/>
      <c r="F3" s="29"/>
      <c r="G3" s="30"/>
      <c r="H3" s="28"/>
    </row>
    <row r="4" spans="1:8" s="25" customFormat="1" ht="15.75" customHeight="1">
      <c r="A4" s="120" t="s">
        <v>141</v>
      </c>
      <c r="B4" s="120"/>
      <c r="C4" s="119" t="s">
        <v>143</v>
      </c>
      <c r="D4" s="119"/>
      <c r="E4" s="31"/>
      <c r="F4" s="29"/>
      <c r="G4" s="30"/>
      <c r="H4" s="28"/>
    </row>
    <row r="5" spans="1:8" s="25" customFormat="1" ht="15.75" customHeight="1">
      <c r="A5" s="120" t="s">
        <v>144</v>
      </c>
      <c r="B5" s="120"/>
      <c r="C5" s="119" t="s">
        <v>145</v>
      </c>
      <c r="D5" s="119"/>
      <c r="E5" s="119"/>
      <c r="F5" s="29"/>
      <c r="G5" s="30"/>
      <c r="H5" s="28"/>
    </row>
    <row r="6" spans="1:8" s="25" customFormat="1" ht="15.6" customHeight="1">
      <c r="A6" s="120" t="s">
        <v>72</v>
      </c>
      <c r="B6" s="120"/>
      <c r="C6" s="119" t="s">
        <v>146</v>
      </c>
      <c r="D6" s="119"/>
      <c r="H6" s="28"/>
    </row>
    <row r="7" spans="1:8" s="25" customFormat="1">
      <c r="A7" s="116" t="s">
        <v>71</v>
      </c>
      <c r="B7" s="116"/>
      <c r="C7" s="107">
        <v>45319</v>
      </c>
      <c r="D7" s="109"/>
      <c r="E7" s="121"/>
      <c r="F7" s="121"/>
      <c r="G7" s="32"/>
      <c r="H7" s="28"/>
    </row>
    <row r="8" spans="1:8" s="25" customFormat="1" ht="15.75" customHeight="1">
      <c r="D8" s="109"/>
      <c r="E8" s="116"/>
      <c r="F8" s="116"/>
      <c r="G8" s="30"/>
      <c r="H8" s="28"/>
    </row>
    <row r="9" spans="1:8" ht="16.5" customHeight="1" thickBot="1">
      <c r="A9" s="127" t="s">
        <v>137</v>
      </c>
      <c r="B9" s="127"/>
      <c r="C9" s="127"/>
      <c r="D9" s="127"/>
      <c r="E9" s="123"/>
      <c r="F9" s="123"/>
      <c r="G9" s="33"/>
      <c r="H9" s="34"/>
    </row>
    <row r="10" spans="1:8" s="25" customFormat="1" ht="24.75" customHeight="1" thickBot="1">
      <c r="A10" s="124" t="s">
        <v>0</v>
      </c>
      <c r="B10" s="124"/>
      <c r="C10" s="124"/>
      <c r="D10" s="124"/>
      <c r="E10" s="124"/>
      <c r="F10" s="124"/>
      <c r="G10" s="124"/>
      <c r="H10" s="124"/>
    </row>
    <row r="11" spans="1:8" s="25" customFormat="1" ht="47.25" customHeight="1" thickBot="1">
      <c r="A11" s="37"/>
      <c r="B11" s="38"/>
      <c r="C11" s="38"/>
      <c r="D11" s="110">
        <v>0</v>
      </c>
      <c r="E11" s="39" t="s">
        <v>142</v>
      </c>
      <c r="F11" s="40"/>
      <c r="G11" s="40"/>
      <c r="H11" s="41" t="s">
        <v>152</v>
      </c>
    </row>
    <row r="12" spans="1:8" s="25" customFormat="1" ht="45.6" customHeight="1" thickBot="1">
      <c r="A12" s="42" t="s">
        <v>1</v>
      </c>
      <c r="B12" s="43" t="s">
        <v>2</v>
      </c>
      <c r="C12" s="43" t="s">
        <v>73</v>
      </c>
      <c r="D12" s="44" t="s">
        <v>74</v>
      </c>
      <c r="E12" s="43" t="s">
        <v>25</v>
      </c>
      <c r="F12" s="43" t="s">
        <v>75</v>
      </c>
      <c r="G12" s="45" t="s">
        <v>76</v>
      </c>
      <c r="H12" s="46" t="s">
        <v>138</v>
      </c>
    </row>
    <row r="13" spans="1:8" s="53" customFormat="1" ht="18" customHeight="1" thickBot="1">
      <c r="A13" s="47">
        <v>1</v>
      </c>
      <c r="B13" s="48"/>
      <c r="C13" s="49"/>
      <c r="D13" s="111" t="s">
        <v>101</v>
      </c>
      <c r="E13" s="50"/>
      <c r="F13" s="51"/>
      <c r="G13" s="51"/>
      <c r="H13" s="52"/>
    </row>
    <row r="14" spans="1:8" s="53" customFormat="1" ht="18" customHeight="1">
      <c r="A14" s="54" t="s">
        <v>3</v>
      </c>
      <c r="B14" s="55" t="s">
        <v>5</v>
      </c>
      <c r="C14" s="56">
        <v>7030</v>
      </c>
      <c r="D14" s="112" t="s">
        <v>4</v>
      </c>
      <c r="E14" s="55" t="s">
        <v>6</v>
      </c>
      <c r="F14" s="57"/>
      <c r="G14" s="58">
        <v>21.39</v>
      </c>
      <c r="H14" s="59">
        <f>G14-(G14*$H$11)</f>
        <v>14.7591</v>
      </c>
    </row>
    <row r="15" spans="1:8" s="65" customFormat="1" ht="18" customHeight="1">
      <c r="A15" s="60" t="s">
        <v>8</v>
      </c>
      <c r="B15" s="61" t="s">
        <v>5</v>
      </c>
      <c r="C15" s="62">
        <v>12819</v>
      </c>
      <c r="D15" s="113" t="s">
        <v>9</v>
      </c>
      <c r="E15" s="61" t="s">
        <v>6</v>
      </c>
      <c r="F15" s="63"/>
      <c r="G15" s="64">
        <v>3.08</v>
      </c>
      <c r="H15" s="59">
        <f t="shared" ref="H15:H22" si="0">G15-(G15*$H$11)</f>
        <v>2.1252</v>
      </c>
    </row>
    <row r="16" spans="1:8" s="53" customFormat="1" ht="18" customHeight="1">
      <c r="A16" s="60" t="s">
        <v>10</v>
      </c>
      <c r="B16" s="61" t="s">
        <v>5</v>
      </c>
      <c r="C16" s="62">
        <v>7033</v>
      </c>
      <c r="D16" s="113" t="s">
        <v>11</v>
      </c>
      <c r="E16" s="61" t="s">
        <v>6</v>
      </c>
      <c r="F16" s="63"/>
      <c r="G16" s="64">
        <v>18.73</v>
      </c>
      <c r="H16" s="59">
        <f t="shared" si="0"/>
        <v>12.9237</v>
      </c>
    </row>
    <row r="17" spans="1:9" s="53" customFormat="1" ht="18" customHeight="1">
      <c r="A17" s="60" t="s">
        <v>12</v>
      </c>
      <c r="B17" s="61" t="s">
        <v>5</v>
      </c>
      <c r="C17" s="62">
        <v>13268</v>
      </c>
      <c r="D17" s="113" t="s">
        <v>13</v>
      </c>
      <c r="E17" s="61" t="s">
        <v>6</v>
      </c>
      <c r="F17" s="63"/>
      <c r="G17" s="64">
        <v>60.44</v>
      </c>
      <c r="H17" s="59">
        <f t="shared" si="0"/>
        <v>41.703599999999994</v>
      </c>
    </row>
    <row r="18" spans="1:9" s="66" customFormat="1" ht="18" customHeight="1">
      <c r="A18" s="60" t="s">
        <v>14</v>
      </c>
      <c r="B18" s="61" t="s">
        <v>16</v>
      </c>
      <c r="C18" s="62">
        <v>90769</v>
      </c>
      <c r="D18" s="113" t="s">
        <v>15</v>
      </c>
      <c r="E18" s="61" t="s">
        <v>7</v>
      </c>
      <c r="F18" s="63"/>
      <c r="G18" s="64">
        <v>117.01</v>
      </c>
      <c r="H18" s="59">
        <f t="shared" si="0"/>
        <v>80.736900000000006</v>
      </c>
      <c r="I18" s="53"/>
    </row>
    <row r="19" spans="1:9" s="66" customFormat="1" ht="18" customHeight="1">
      <c r="A19" s="60" t="s">
        <v>17</v>
      </c>
      <c r="B19" s="61" t="s">
        <v>16</v>
      </c>
      <c r="C19" s="62">
        <v>90775</v>
      </c>
      <c r="D19" s="113" t="s">
        <v>18</v>
      </c>
      <c r="E19" s="61" t="s">
        <v>7</v>
      </c>
      <c r="F19" s="63"/>
      <c r="G19" s="64">
        <v>31.21</v>
      </c>
      <c r="H19" s="59">
        <f t="shared" si="0"/>
        <v>21.5349</v>
      </c>
      <c r="I19" s="53"/>
    </row>
    <row r="20" spans="1:9" s="65" customFormat="1" ht="18" customHeight="1">
      <c r="A20" s="60" t="s">
        <v>19</v>
      </c>
      <c r="B20" s="61" t="s">
        <v>5</v>
      </c>
      <c r="C20" s="62">
        <v>13581</v>
      </c>
      <c r="D20" s="113" t="s">
        <v>20</v>
      </c>
      <c r="E20" s="61" t="s">
        <v>6</v>
      </c>
      <c r="F20" s="63"/>
      <c r="G20" s="64">
        <v>6.03</v>
      </c>
      <c r="H20" s="59">
        <f t="shared" si="0"/>
        <v>4.1607000000000003</v>
      </c>
    </row>
    <row r="21" spans="1:9" s="68" customFormat="1" ht="18" customHeight="1">
      <c r="A21" s="60" t="s">
        <v>21</v>
      </c>
      <c r="B21" s="61" t="s">
        <v>5</v>
      </c>
      <c r="C21" s="62">
        <v>7369</v>
      </c>
      <c r="D21" s="113" t="s">
        <v>22</v>
      </c>
      <c r="E21" s="61" t="s">
        <v>6</v>
      </c>
      <c r="F21" s="63"/>
      <c r="G21" s="64">
        <v>1.28</v>
      </c>
      <c r="H21" s="59">
        <f t="shared" si="0"/>
        <v>0.88319999999999999</v>
      </c>
      <c r="I21" s="67"/>
    </row>
    <row r="22" spans="1:9" s="68" customFormat="1" ht="18" customHeight="1" thickBot="1">
      <c r="A22" s="60" t="s">
        <v>23</v>
      </c>
      <c r="B22" s="61" t="s">
        <v>5</v>
      </c>
      <c r="C22" s="62">
        <v>13624</v>
      </c>
      <c r="D22" s="113" t="s">
        <v>24</v>
      </c>
      <c r="E22" s="61" t="s">
        <v>25</v>
      </c>
      <c r="F22" s="63"/>
      <c r="G22" s="64">
        <v>4048</v>
      </c>
      <c r="H22" s="59">
        <f t="shared" si="0"/>
        <v>2793.12</v>
      </c>
      <c r="I22" s="69"/>
    </row>
    <row r="23" spans="1:9" s="53" customFormat="1" ht="18" customHeight="1" thickBot="1">
      <c r="A23" s="47">
        <v>2</v>
      </c>
      <c r="B23" s="48"/>
      <c r="C23" s="49"/>
      <c r="D23" s="111" t="s">
        <v>102</v>
      </c>
      <c r="E23" s="50"/>
      <c r="F23" s="51"/>
      <c r="G23" s="70"/>
      <c r="H23" s="71"/>
    </row>
    <row r="24" spans="1:9" s="74" customFormat="1" ht="18" customHeight="1">
      <c r="A24" s="60" t="s">
        <v>26</v>
      </c>
      <c r="B24" s="61" t="s">
        <v>16</v>
      </c>
      <c r="C24" s="62">
        <v>90769</v>
      </c>
      <c r="D24" s="114" t="s">
        <v>4</v>
      </c>
      <c r="E24" s="61" t="s">
        <v>7</v>
      </c>
      <c r="F24" s="72"/>
      <c r="G24" s="64">
        <f>G18</f>
        <v>117.01</v>
      </c>
      <c r="H24" s="59">
        <f t="shared" ref="H24:H32" si="1">G24-(G24*$H$11)</f>
        <v>80.736900000000006</v>
      </c>
      <c r="I24" s="73"/>
    </row>
    <row r="25" spans="1:9" s="68" customFormat="1" ht="18" customHeight="1">
      <c r="A25" s="60" t="s">
        <v>28</v>
      </c>
      <c r="B25" s="61" t="s">
        <v>16</v>
      </c>
      <c r="C25" s="62">
        <v>90769</v>
      </c>
      <c r="D25" s="114" t="s">
        <v>9</v>
      </c>
      <c r="E25" s="61" t="s">
        <v>7</v>
      </c>
      <c r="F25" s="63"/>
      <c r="G25" s="75">
        <f>G24</f>
        <v>117.01</v>
      </c>
      <c r="H25" s="59">
        <f t="shared" si="1"/>
        <v>80.736900000000006</v>
      </c>
      <c r="I25" s="76"/>
    </row>
    <row r="26" spans="1:9" s="68" customFormat="1" ht="18" customHeight="1">
      <c r="A26" s="60" t="s">
        <v>30</v>
      </c>
      <c r="B26" s="61" t="s">
        <v>16</v>
      </c>
      <c r="C26" s="62">
        <v>90769</v>
      </c>
      <c r="D26" s="114" t="s">
        <v>11</v>
      </c>
      <c r="E26" s="61" t="s">
        <v>7</v>
      </c>
      <c r="F26" s="63"/>
      <c r="G26" s="75">
        <f>G25</f>
        <v>117.01</v>
      </c>
      <c r="H26" s="59">
        <f t="shared" si="1"/>
        <v>80.736900000000006</v>
      </c>
      <c r="I26" s="76"/>
    </row>
    <row r="27" spans="1:9" s="68" customFormat="1" ht="18" customHeight="1">
      <c r="A27" s="60" t="s">
        <v>32</v>
      </c>
      <c r="B27" s="61" t="s">
        <v>16</v>
      </c>
      <c r="C27" s="62">
        <v>90769</v>
      </c>
      <c r="D27" s="114" t="s">
        <v>13</v>
      </c>
      <c r="E27" s="61" t="s">
        <v>7</v>
      </c>
      <c r="F27" s="63"/>
      <c r="G27" s="75">
        <f t="shared" ref="G27:G32" si="2">G26</f>
        <v>117.01</v>
      </c>
      <c r="H27" s="59">
        <f t="shared" si="1"/>
        <v>80.736900000000006</v>
      </c>
      <c r="I27" s="76"/>
    </row>
    <row r="28" spans="1:9" s="68" customFormat="1" ht="18" customHeight="1">
      <c r="A28" s="60" t="s">
        <v>34</v>
      </c>
      <c r="B28" s="61" t="s">
        <v>16</v>
      </c>
      <c r="C28" s="62">
        <v>90769</v>
      </c>
      <c r="D28" s="114" t="s">
        <v>15</v>
      </c>
      <c r="E28" s="61" t="s">
        <v>7</v>
      </c>
      <c r="F28" s="63"/>
      <c r="G28" s="75">
        <f t="shared" si="2"/>
        <v>117.01</v>
      </c>
      <c r="H28" s="59">
        <f t="shared" si="1"/>
        <v>80.736900000000006</v>
      </c>
      <c r="I28" s="76"/>
    </row>
    <row r="29" spans="1:9" s="68" customFormat="1" ht="18" customHeight="1">
      <c r="A29" s="60" t="s">
        <v>37</v>
      </c>
      <c r="B29" s="61" t="s">
        <v>16</v>
      </c>
      <c r="C29" s="62">
        <v>90769</v>
      </c>
      <c r="D29" s="114" t="s">
        <v>18</v>
      </c>
      <c r="E29" s="61" t="s">
        <v>7</v>
      </c>
      <c r="F29" s="63"/>
      <c r="G29" s="75">
        <f t="shared" si="2"/>
        <v>117.01</v>
      </c>
      <c r="H29" s="59">
        <f t="shared" si="1"/>
        <v>80.736900000000006</v>
      </c>
      <c r="I29" s="76"/>
    </row>
    <row r="30" spans="1:9" s="74" customFormat="1" ht="18" customHeight="1">
      <c r="A30" s="60" t="s">
        <v>39</v>
      </c>
      <c r="B30" s="61" t="s">
        <v>16</v>
      </c>
      <c r="C30" s="62">
        <v>90769</v>
      </c>
      <c r="D30" s="114" t="s">
        <v>20</v>
      </c>
      <c r="E30" s="61" t="s">
        <v>7</v>
      </c>
      <c r="F30" s="72"/>
      <c r="G30" s="75">
        <f t="shared" si="2"/>
        <v>117.01</v>
      </c>
      <c r="H30" s="59">
        <f t="shared" si="1"/>
        <v>80.736900000000006</v>
      </c>
      <c r="I30" s="73"/>
    </row>
    <row r="31" spans="1:9" s="68" customFormat="1" ht="18" customHeight="1">
      <c r="A31" s="60" t="s">
        <v>41</v>
      </c>
      <c r="B31" s="61" t="s">
        <v>16</v>
      </c>
      <c r="C31" s="62">
        <v>90769</v>
      </c>
      <c r="D31" s="114" t="s">
        <v>22</v>
      </c>
      <c r="E31" s="61" t="s">
        <v>7</v>
      </c>
      <c r="F31" s="63"/>
      <c r="G31" s="75">
        <f t="shared" si="2"/>
        <v>117.01</v>
      </c>
      <c r="H31" s="59">
        <f t="shared" si="1"/>
        <v>80.736900000000006</v>
      </c>
      <c r="I31" s="76"/>
    </row>
    <row r="32" spans="1:9" s="68" customFormat="1" ht="18" customHeight="1" thickBot="1">
      <c r="A32" s="60" t="s">
        <v>43</v>
      </c>
      <c r="B32" s="61" t="s">
        <v>16</v>
      </c>
      <c r="C32" s="62">
        <v>90769</v>
      </c>
      <c r="D32" s="114" t="s">
        <v>24</v>
      </c>
      <c r="E32" s="61" t="s">
        <v>7</v>
      </c>
      <c r="F32" s="63"/>
      <c r="G32" s="75">
        <f t="shared" si="2"/>
        <v>117.01</v>
      </c>
      <c r="H32" s="59">
        <f t="shared" si="1"/>
        <v>80.736900000000006</v>
      </c>
      <c r="I32" s="76"/>
    </row>
    <row r="33" spans="1:9" s="68" customFormat="1" ht="18" customHeight="1" thickBot="1">
      <c r="A33" s="47">
        <v>3</v>
      </c>
      <c r="B33" s="48"/>
      <c r="C33" s="49"/>
      <c r="D33" s="111" t="s">
        <v>103</v>
      </c>
      <c r="E33" s="50"/>
      <c r="F33" s="51"/>
      <c r="G33" s="70"/>
      <c r="H33" s="71"/>
      <c r="I33" s="69"/>
    </row>
    <row r="34" spans="1:9" s="68" customFormat="1" ht="18" customHeight="1">
      <c r="A34" s="60" t="s">
        <v>77</v>
      </c>
      <c r="B34" s="61" t="s">
        <v>5</v>
      </c>
      <c r="C34" s="62">
        <v>12264</v>
      </c>
      <c r="D34" s="113" t="s">
        <v>27</v>
      </c>
      <c r="E34" s="61" t="s">
        <v>6</v>
      </c>
      <c r="F34" s="63"/>
      <c r="G34" s="64">
        <v>0.79</v>
      </c>
      <c r="H34" s="59">
        <f t="shared" ref="H34:H61" si="3">G34-(G34*$H$11)</f>
        <v>0.54510000000000003</v>
      </c>
      <c r="I34" s="67"/>
    </row>
    <row r="35" spans="1:9" s="68" customFormat="1" ht="18" customHeight="1">
      <c r="A35" s="60" t="s">
        <v>78</v>
      </c>
      <c r="B35" s="61" t="s">
        <v>5</v>
      </c>
      <c r="C35" s="62">
        <v>9346</v>
      </c>
      <c r="D35" s="113" t="s">
        <v>29</v>
      </c>
      <c r="E35" s="61" t="s">
        <v>6</v>
      </c>
      <c r="F35" s="63"/>
      <c r="G35" s="64">
        <v>0.35</v>
      </c>
      <c r="H35" s="59">
        <f t="shared" si="3"/>
        <v>0.24149999999999999</v>
      </c>
      <c r="I35" s="77"/>
    </row>
    <row r="36" spans="1:9" s="68" customFormat="1" ht="18" customHeight="1">
      <c r="A36" s="60" t="s">
        <v>79</v>
      </c>
      <c r="B36" s="61" t="s">
        <v>5</v>
      </c>
      <c r="C36" s="62">
        <v>6876</v>
      </c>
      <c r="D36" s="113" t="s">
        <v>31</v>
      </c>
      <c r="E36" s="61" t="s">
        <v>25</v>
      </c>
      <c r="F36" s="63"/>
      <c r="G36" s="64">
        <v>2718</v>
      </c>
      <c r="H36" s="59">
        <f t="shared" si="3"/>
        <v>1875.42</v>
      </c>
    </row>
    <row r="37" spans="1:9" s="68" customFormat="1" ht="18" customHeight="1">
      <c r="A37" s="60" t="s">
        <v>80</v>
      </c>
      <c r="B37" s="61" t="s">
        <v>5</v>
      </c>
      <c r="C37" s="62">
        <v>12328</v>
      </c>
      <c r="D37" s="113" t="s">
        <v>33</v>
      </c>
      <c r="E37" s="61" t="s">
        <v>25</v>
      </c>
      <c r="F37" s="63"/>
      <c r="G37" s="64">
        <v>349</v>
      </c>
      <c r="H37" s="59">
        <f t="shared" si="3"/>
        <v>240.81</v>
      </c>
      <c r="I37" s="53"/>
    </row>
    <row r="38" spans="1:9" s="68" customFormat="1" ht="18" customHeight="1">
      <c r="A38" s="60" t="s">
        <v>81</v>
      </c>
      <c r="B38" s="61" t="s">
        <v>5</v>
      </c>
      <c r="C38" s="62">
        <v>10016</v>
      </c>
      <c r="D38" s="113" t="s">
        <v>35</v>
      </c>
      <c r="E38" s="61" t="s">
        <v>36</v>
      </c>
      <c r="F38" s="63"/>
      <c r="G38" s="64">
        <v>140.97</v>
      </c>
      <c r="H38" s="59">
        <f t="shared" si="3"/>
        <v>97.269300000000001</v>
      </c>
      <c r="I38" s="53"/>
    </row>
    <row r="39" spans="1:9" s="68" customFormat="1" ht="18" customHeight="1">
      <c r="A39" s="60" t="s">
        <v>82</v>
      </c>
      <c r="B39" s="61" t="s">
        <v>5</v>
      </c>
      <c r="C39" s="62">
        <v>12268</v>
      </c>
      <c r="D39" s="113" t="s">
        <v>38</v>
      </c>
      <c r="E39" s="61" t="s">
        <v>6</v>
      </c>
      <c r="F39" s="63"/>
      <c r="G39" s="64">
        <v>1.33</v>
      </c>
      <c r="H39" s="59">
        <f t="shared" si="3"/>
        <v>0.91770000000000007</v>
      </c>
      <c r="I39" s="53"/>
    </row>
    <row r="40" spans="1:9" s="53" customFormat="1" ht="18" customHeight="1">
      <c r="A40" s="60" t="s">
        <v>83</v>
      </c>
      <c r="B40" s="61" t="s">
        <v>5</v>
      </c>
      <c r="C40" s="62">
        <v>7346</v>
      </c>
      <c r="D40" s="113" t="s">
        <v>40</v>
      </c>
      <c r="E40" s="61" t="s">
        <v>6</v>
      </c>
      <c r="F40" s="78"/>
      <c r="G40" s="64">
        <v>1.68</v>
      </c>
      <c r="H40" s="59">
        <f t="shared" si="3"/>
        <v>1.1592</v>
      </c>
    </row>
    <row r="41" spans="1:9" s="68" customFormat="1" ht="18" customHeight="1">
      <c r="A41" s="60" t="s">
        <v>84</v>
      </c>
      <c r="B41" s="61" t="s">
        <v>5</v>
      </c>
      <c r="C41" s="62">
        <v>7320</v>
      </c>
      <c r="D41" s="113" t="s">
        <v>42</v>
      </c>
      <c r="E41" s="61" t="s">
        <v>6</v>
      </c>
      <c r="F41" s="63"/>
      <c r="G41" s="64">
        <v>0.9</v>
      </c>
      <c r="H41" s="59">
        <f t="shared" si="3"/>
        <v>0.621</v>
      </c>
      <c r="I41" s="53"/>
    </row>
    <row r="42" spans="1:9" s="68" customFormat="1" ht="18" customHeight="1">
      <c r="A42" s="60" t="s">
        <v>85</v>
      </c>
      <c r="B42" s="61" t="s">
        <v>16</v>
      </c>
      <c r="C42" s="62">
        <v>100306</v>
      </c>
      <c r="D42" s="113" t="s">
        <v>44</v>
      </c>
      <c r="E42" s="61" t="s">
        <v>7</v>
      </c>
      <c r="F42" s="63"/>
      <c r="G42" s="64">
        <v>129.03</v>
      </c>
      <c r="H42" s="59">
        <f t="shared" si="3"/>
        <v>89.030699999999996</v>
      </c>
      <c r="I42" s="53"/>
    </row>
    <row r="43" spans="1:9" s="68" customFormat="1" ht="18" customHeight="1">
      <c r="A43" s="60" t="s">
        <v>86</v>
      </c>
      <c r="B43" s="61" t="s">
        <v>5</v>
      </c>
      <c r="C43" s="62">
        <v>7102</v>
      </c>
      <c r="D43" s="113" t="s">
        <v>45</v>
      </c>
      <c r="E43" s="61" t="s">
        <v>6</v>
      </c>
      <c r="F43" s="63"/>
      <c r="G43" s="64">
        <v>10.029999999999999</v>
      </c>
      <c r="H43" s="59">
        <f t="shared" si="3"/>
        <v>6.9207000000000001</v>
      </c>
      <c r="I43" s="53"/>
    </row>
    <row r="44" spans="1:9" s="68" customFormat="1" ht="18" customHeight="1">
      <c r="A44" s="60" t="s">
        <v>87</v>
      </c>
      <c r="B44" s="61" t="s">
        <v>5</v>
      </c>
      <c r="C44" s="62">
        <v>11492</v>
      </c>
      <c r="D44" s="113" t="s">
        <v>46</v>
      </c>
      <c r="E44" s="61" t="s">
        <v>6</v>
      </c>
      <c r="F44" s="63"/>
      <c r="G44" s="64">
        <v>8.58</v>
      </c>
      <c r="H44" s="59">
        <f t="shared" si="3"/>
        <v>5.9201999999999995</v>
      </c>
      <c r="I44" s="53"/>
    </row>
    <row r="45" spans="1:9" s="80" customFormat="1" ht="18" customHeight="1">
      <c r="A45" s="60" t="s">
        <v>88</v>
      </c>
      <c r="B45" s="61" t="s">
        <v>5</v>
      </c>
      <c r="C45" s="62">
        <v>11508</v>
      </c>
      <c r="D45" s="113" t="s">
        <v>47</v>
      </c>
      <c r="E45" s="61" t="s">
        <v>6</v>
      </c>
      <c r="F45" s="72"/>
      <c r="G45" s="64">
        <v>21.47</v>
      </c>
      <c r="H45" s="59">
        <f t="shared" si="3"/>
        <v>14.814299999999999</v>
      </c>
      <c r="I45" s="79"/>
    </row>
    <row r="46" spans="1:9" s="68" customFormat="1" ht="18" customHeight="1">
      <c r="A46" s="60" t="s">
        <v>89</v>
      </c>
      <c r="B46" s="61" t="s">
        <v>5</v>
      </c>
      <c r="C46" s="62">
        <v>7344</v>
      </c>
      <c r="D46" s="113" t="s">
        <v>48</v>
      </c>
      <c r="E46" s="61" t="s">
        <v>6</v>
      </c>
      <c r="F46" s="78"/>
      <c r="G46" s="64">
        <v>3.02</v>
      </c>
      <c r="H46" s="59">
        <f t="shared" si="3"/>
        <v>2.0838000000000001</v>
      </c>
      <c r="I46" s="76"/>
    </row>
    <row r="47" spans="1:9" s="80" customFormat="1" ht="18" customHeight="1">
      <c r="A47" s="60" t="s">
        <v>90</v>
      </c>
      <c r="B47" s="61" t="s">
        <v>16</v>
      </c>
      <c r="C47" s="62">
        <v>100306</v>
      </c>
      <c r="D47" s="113" t="s">
        <v>49</v>
      </c>
      <c r="E47" s="61" t="s">
        <v>7</v>
      </c>
      <c r="F47" s="72"/>
      <c r="G47" s="64">
        <v>129.03</v>
      </c>
      <c r="H47" s="59">
        <f t="shared" si="3"/>
        <v>89.030699999999996</v>
      </c>
      <c r="I47" s="79"/>
    </row>
    <row r="48" spans="1:9" s="81" customFormat="1" ht="18" customHeight="1">
      <c r="A48" s="60" t="s">
        <v>104</v>
      </c>
      <c r="B48" s="61" t="s">
        <v>5</v>
      </c>
      <c r="C48" s="62">
        <v>7319</v>
      </c>
      <c r="D48" s="113" t="s">
        <v>50</v>
      </c>
      <c r="E48" s="61" t="s">
        <v>6</v>
      </c>
      <c r="F48" s="78"/>
      <c r="G48" s="64">
        <v>6.9</v>
      </c>
      <c r="H48" s="59">
        <f t="shared" si="3"/>
        <v>4.7610000000000001</v>
      </c>
      <c r="I48" s="79"/>
    </row>
    <row r="49" spans="1:9" s="80" customFormat="1" ht="18" customHeight="1">
      <c r="A49" s="60" t="s">
        <v>105</v>
      </c>
      <c r="B49" s="61" t="s">
        <v>5</v>
      </c>
      <c r="C49" s="62">
        <v>12826</v>
      </c>
      <c r="D49" s="113" t="s">
        <v>51</v>
      </c>
      <c r="E49" s="61" t="s">
        <v>25</v>
      </c>
      <c r="F49" s="72"/>
      <c r="G49" s="64">
        <v>4569</v>
      </c>
      <c r="H49" s="59">
        <f t="shared" si="3"/>
        <v>3152.6099999999997</v>
      </c>
      <c r="I49" s="79"/>
    </row>
    <row r="50" spans="1:9" s="81" customFormat="1" ht="18" customHeight="1">
      <c r="A50" s="60" t="s">
        <v>106</v>
      </c>
      <c r="B50" s="61" t="s">
        <v>5</v>
      </c>
      <c r="C50" s="62">
        <v>7360</v>
      </c>
      <c r="D50" s="113" t="s">
        <v>52</v>
      </c>
      <c r="E50" s="61" t="s">
        <v>6</v>
      </c>
      <c r="F50" s="63"/>
      <c r="G50" s="64">
        <v>1.52</v>
      </c>
      <c r="H50" s="59">
        <f t="shared" si="3"/>
        <v>1.0488</v>
      </c>
      <c r="I50" s="82"/>
    </row>
    <row r="51" spans="1:9" s="81" customFormat="1" ht="18" customHeight="1">
      <c r="A51" s="60" t="s">
        <v>107</v>
      </c>
      <c r="B51" s="61" t="s">
        <v>5</v>
      </c>
      <c r="C51" s="62">
        <v>11501</v>
      </c>
      <c r="D51" s="113" t="s">
        <v>53</v>
      </c>
      <c r="E51" s="61" t="s">
        <v>6</v>
      </c>
      <c r="F51" s="63"/>
      <c r="G51" s="64">
        <v>1.35</v>
      </c>
      <c r="H51" s="59">
        <f t="shared" si="3"/>
        <v>0.93149999999999999</v>
      </c>
      <c r="I51" s="82"/>
    </row>
    <row r="52" spans="1:9" s="81" customFormat="1" ht="18" customHeight="1">
      <c r="A52" s="60" t="s">
        <v>108</v>
      </c>
      <c r="B52" s="61" t="s">
        <v>5</v>
      </c>
      <c r="C52" s="62">
        <v>7352</v>
      </c>
      <c r="D52" s="113" t="s">
        <v>100</v>
      </c>
      <c r="E52" s="61" t="s">
        <v>6</v>
      </c>
      <c r="F52" s="63"/>
      <c r="G52" s="64">
        <v>4.53</v>
      </c>
      <c r="H52" s="59">
        <f t="shared" si="3"/>
        <v>3.1257000000000001</v>
      </c>
      <c r="I52" s="82"/>
    </row>
    <row r="53" spans="1:9" s="81" customFormat="1" ht="18" customHeight="1">
      <c r="A53" s="60" t="s">
        <v>109</v>
      </c>
      <c r="B53" s="61" t="s">
        <v>5</v>
      </c>
      <c r="C53" s="62">
        <v>7367</v>
      </c>
      <c r="D53" s="113" t="s">
        <v>54</v>
      </c>
      <c r="E53" s="61" t="s">
        <v>6</v>
      </c>
      <c r="F53" s="63"/>
      <c r="G53" s="64">
        <v>1.58</v>
      </c>
      <c r="H53" s="59">
        <f t="shared" si="3"/>
        <v>1.0902000000000001</v>
      </c>
      <c r="I53" s="82"/>
    </row>
    <row r="54" spans="1:9" s="81" customFormat="1" ht="18" customHeight="1">
      <c r="A54" s="60" t="s">
        <v>110</v>
      </c>
      <c r="B54" s="61" t="s">
        <v>5</v>
      </c>
      <c r="C54" s="62">
        <v>13615</v>
      </c>
      <c r="D54" s="113" t="s">
        <v>55</v>
      </c>
      <c r="E54" s="61" t="s">
        <v>25</v>
      </c>
      <c r="F54" s="63"/>
      <c r="G54" s="64">
        <v>1838</v>
      </c>
      <c r="H54" s="59">
        <f t="shared" si="3"/>
        <v>1268.22</v>
      </c>
      <c r="I54" s="82"/>
    </row>
    <row r="55" spans="1:9" s="81" customFormat="1" ht="18" customHeight="1">
      <c r="A55" s="60" t="s">
        <v>111</v>
      </c>
      <c r="B55" s="61" t="s">
        <v>5</v>
      </c>
      <c r="C55" s="62">
        <v>7355</v>
      </c>
      <c r="D55" s="113" t="s">
        <v>56</v>
      </c>
      <c r="E55" s="61" t="s">
        <v>6</v>
      </c>
      <c r="F55" s="63"/>
      <c r="G55" s="64">
        <v>2.66</v>
      </c>
      <c r="H55" s="59">
        <f t="shared" si="3"/>
        <v>1.8354000000000001</v>
      </c>
      <c r="I55" s="82"/>
    </row>
    <row r="56" spans="1:9" s="68" customFormat="1" ht="28.2" customHeight="1">
      <c r="A56" s="60" t="s">
        <v>112</v>
      </c>
      <c r="B56" s="61" t="s">
        <v>5</v>
      </c>
      <c r="C56" s="62">
        <v>7365</v>
      </c>
      <c r="D56" s="113" t="s">
        <v>57</v>
      </c>
      <c r="E56" s="61" t="s">
        <v>6</v>
      </c>
      <c r="F56" s="78"/>
      <c r="G56" s="64">
        <v>3.4</v>
      </c>
      <c r="H56" s="59">
        <f t="shared" si="3"/>
        <v>2.3460000000000001</v>
      </c>
      <c r="I56" s="83"/>
    </row>
    <row r="57" spans="1:9" s="80" customFormat="1" ht="18" customHeight="1">
      <c r="A57" s="60" t="s">
        <v>113</v>
      </c>
      <c r="B57" s="61" t="s">
        <v>5</v>
      </c>
      <c r="C57" s="62">
        <v>12287</v>
      </c>
      <c r="D57" s="113" t="s">
        <v>58</v>
      </c>
      <c r="E57" s="61" t="s">
        <v>6</v>
      </c>
      <c r="F57" s="72"/>
      <c r="G57" s="64">
        <v>0.61</v>
      </c>
      <c r="H57" s="59">
        <f t="shared" si="3"/>
        <v>0.4209</v>
      </c>
      <c r="I57" s="82"/>
    </row>
    <row r="58" spans="1:9" s="68" customFormat="1" ht="18" customHeight="1">
      <c r="A58" s="60" t="s">
        <v>114</v>
      </c>
      <c r="B58" s="61" t="s">
        <v>5</v>
      </c>
      <c r="C58" s="62">
        <v>7350</v>
      </c>
      <c r="D58" s="113" t="s">
        <v>59</v>
      </c>
      <c r="E58" s="61" t="s">
        <v>6</v>
      </c>
      <c r="F58" s="63"/>
      <c r="G58" s="64">
        <v>1.1499999999999999</v>
      </c>
      <c r="H58" s="59">
        <f t="shared" si="3"/>
        <v>0.79349999999999987</v>
      </c>
      <c r="I58" s="76"/>
    </row>
    <row r="59" spans="1:9" s="68" customFormat="1" ht="18" customHeight="1">
      <c r="A59" s="60" t="s">
        <v>115</v>
      </c>
      <c r="B59" s="61" t="s">
        <v>5</v>
      </c>
      <c r="C59" s="62">
        <v>11496</v>
      </c>
      <c r="D59" s="113" t="s">
        <v>60</v>
      </c>
      <c r="E59" s="61" t="s">
        <v>6</v>
      </c>
      <c r="F59" s="63"/>
      <c r="G59" s="64">
        <v>1.33</v>
      </c>
      <c r="H59" s="59">
        <f t="shared" si="3"/>
        <v>0.91770000000000007</v>
      </c>
      <c r="I59" s="84"/>
    </row>
    <row r="60" spans="1:9" s="68" customFormat="1" ht="18" customHeight="1">
      <c r="A60" s="60" t="s">
        <v>116</v>
      </c>
      <c r="B60" s="61" t="s">
        <v>5</v>
      </c>
      <c r="C60" s="62">
        <v>13624</v>
      </c>
      <c r="D60" s="113" t="s">
        <v>61</v>
      </c>
      <c r="E60" s="61" t="s">
        <v>25</v>
      </c>
      <c r="F60" s="78"/>
      <c r="G60" s="64">
        <v>4048</v>
      </c>
      <c r="H60" s="59">
        <f t="shared" si="3"/>
        <v>2793.12</v>
      </c>
      <c r="I60" s="76"/>
    </row>
    <row r="61" spans="1:9" s="68" customFormat="1" ht="18" customHeight="1" thickBot="1">
      <c r="A61" s="60" t="s">
        <v>117</v>
      </c>
      <c r="B61" s="125" t="s">
        <v>5</v>
      </c>
      <c r="C61" s="126"/>
      <c r="D61" s="113" t="s">
        <v>62</v>
      </c>
      <c r="E61" s="61" t="s">
        <v>6</v>
      </c>
      <c r="F61" s="63"/>
      <c r="G61" s="64">
        <f>3.2*1887.33/1406.5</f>
        <v>4.2939608958407396</v>
      </c>
      <c r="H61" s="59">
        <f t="shared" si="3"/>
        <v>2.9628330181301106</v>
      </c>
      <c r="I61" s="76"/>
    </row>
    <row r="62" spans="1:9" s="68" customFormat="1" ht="18" customHeight="1" thickBot="1">
      <c r="A62" s="47">
        <v>4</v>
      </c>
      <c r="B62" s="48"/>
      <c r="C62" s="49"/>
      <c r="D62" s="111" t="s">
        <v>118</v>
      </c>
      <c r="E62" s="50"/>
      <c r="F62" s="51"/>
      <c r="G62" s="70"/>
      <c r="H62" s="71"/>
      <c r="I62" s="69"/>
    </row>
    <row r="63" spans="1:9" s="68" customFormat="1" ht="18" customHeight="1">
      <c r="A63" s="60" t="s">
        <v>91</v>
      </c>
      <c r="B63" s="61" t="s">
        <v>5</v>
      </c>
      <c r="C63" s="62">
        <v>100306</v>
      </c>
      <c r="D63" s="114" t="s">
        <v>27</v>
      </c>
      <c r="E63" s="61" t="s">
        <v>7</v>
      </c>
      <c r="F63" s="63"/>
      <c r="G63" s="64">
        <v>129.03</v>
      </c>
      <c r="H63" s="59">
        <f t="shared" ref="H63:H88" si="4">G63-(G63*$H$11)</f>
        <v>89.030699999999996</v>
      </c>
      <c r="I63" s="67"/>
    </row>
    <row r="64" spans="1:9" s="68" customFormat="1" ht="18" customHeight="1">
      <c r="A64" s="60" t="s">
        <v>92</v>
      </c>
      <c r="B64" s="61" t="s">
        <v>5</v>
      </c>
      <c r="C64" s="62">
        <f>C63</f>
        <v>100306</v>
      </c>
      <c r="D64" s="114" t="s">
        <v>29</v>
      </c>
      <c r="E64" s="61" t="s">
        <v>7</v>
      </c>
      <c r="F64" s="63"/>
      <c r="G64" s="64">
        <f>G63</f>
        <v>129.03</v>
      </c>
      <c r="H64" s="59">
        <f t="shared" si="4"/>
        <v>89.030699999999996</v>
      </c>
      <c r="I64" s="77"/>
    </row>
    <row r="65" spans="1:9" s="68" customFormat="1" ht="18" customHeight="1">
      <c r="A65" s="60" t="s">
        <v>93</v>
      </c>
      <c r="B65" s="61" t="s">
        <v>5</v>
      </c>
      <c r="C65" s="62">
        <f t="shared" ref="C65:C87" si="5">C64</f>
        <v>100306</v>
      </c>
      <c r="D65" s="114" t="s">
        <v>35</v>
      </c>
      <c r="E65" s="61" t="s">
        <v>7</v>
      </c>
      <c r="F65" s="63"/>
      <c r="G65" s="64">
        <f t="shared" ref="G65:G88" si="6">G64</f>
        <v>129.03</v>
      </c>
      <c r="H65" s="59">
        <f t="shared" si="4"/>
        <v>89.030699999999996</v>
      </c>
      <c r="I65" s="53"/>
    </row>
    <row r="66" spans="1:9" s="68" customFormat="1" ht="18" customHeight="1">
      <c r="A66" s="60" t="s">
        <v>94</v>
      </c>
      <c r="B66" s="61" t="s">
        <v>5</v>
      </c>
      <c r="C66" s="62">
        <f t="shared" si="5"/>
        <v>100306</v>
      </c>
      <c r="D66" s="114" t="s">
        <v>38</v>
      </c>
      <c r="E66" s="61" t="s">
        <v>7</v>
      </c>
      <c r="F66" s="63"/>
      <c r="G66" s="64">
        <f t="shared" si="6"/>
        <v>129.03</v>
      </c>
      <c r="H66" s="59">
        <f t="shared" si="4"/>
        <v>89.030699999999996</v>
      </c>
      <c r="I66" s="53"/>
    </row>
    <row r="67" spans="1:9" s="53" customFormat="1" ht="18" customHeight="1">
      <c r="A67" s="60" t="s">
        <v>95</v>
      </c>
      <c r="B67" s="61" t="s">
        <v>5</v>
      </c>
      <c r="C67" s="62">
        <f t="shared" si="5"/>
        <v>100306</v>
      </c>
      <c r="D67" s="114" t="s">
        <v>40</v>
      </c>
      <c r="E67" s="61" t="s">
        <v>7</v>
      </c>
      <c r="F67" s="78"/>
      <c r="G67" s="64">
        <f t="shared" si="6"/>
        <v>129.03</v>
      </c>
      <c r="H67" s="59">
        <f t="shared" si="4"/>
        <v>89.030699999999996</v>
      </c>
    </row>
    <row r="68" spans="1:9" s="68" customFormat="1" ht="18" customHeight="1">
      <c r="A68" s="60" t="s">
        <v>96</v>
      </c>
      <c r="B68" s="61" t="s">
        <v>5</v>
      </c>
      <c r="C68" s="62">
        <f t="shared" si="5"/>
        <v>100306</v>
      </c>
      <c r="D68" s="114" t="s">
        <v>42</v>
      </c>
      <c r="E68" s="61" t="s">
        <v>7</v>
      </c>
      <c r="F68" s="63"/>
      <c r="G68" s="64">
        <f t="shared" si="6"/>
        <v>129.03</v>
      </c>
      <c r="H68" s="59">
        <f t="shared" si="4"/>
        <v>89.030699999999996</v>
      </c>
      <c r="I68" s="53"/>
    </row>
    <row r="69" spans="1:9" s="68" customFormat="1" ht="18" customHeight="1">
      <c r="A69" s="60" t="s">
        <v>97</v>
      </c>
      <c r="B69" s="61" t="s">
        <v>16</v>
      </c>
      <c r="C69" s="62">
        <f t="shared" si="5"/>
        <v>100306</v>
      </c>
      <c r="D69" s="114" t="s">
        <v>44</v>
      </c>
      <c r="E69" s="61" t="s">
        <v>7</v>
      </c>
      <c r="F69" s="63"/>
      <c r="G69" s="64">
        <f t="shared" si="6"/>
        <v>129.03</v>
      </c>
      <c r="H69" s="59">
        <f t="shared" si="4"/>
        <v>89.030699999999996</v>
      </c>
      <c r="I69" s="53"/>
    </row>
    <row r="70" spans="1:9" s="68" customFormat="1" ht="18" customHeight="1">
      <c r="A70" s="60" t="s">
        <v>98</v>
      </c>
      <c r="B70" s="61" t="s">
        <v>5</v>
      </c>
      <c r="C70" s="62">
        <f t="shared" si="5"/>
        <v>100306</v>
      </c>
      <c r="D70" s="114" t="s">
        <v>45</v>
      </c>
      <c r="E70" s="61" t="s">
        <v>7</v>
      </c>
      <c r="F70" s="63"/>
      <c r="G70" s="64">
        <f t="shared" si="6"/>
        <v>129.03</v>
      </c>
      <c r="H70" s="59">
        <f t="shared" si="4"/>
        <v>89.030699999999996</v>
      </c>
      <c r="I70" s="53"/>
    </row>
    <row r="71" spans="1:9" s="68" customFormat="1" ht="18" customHeight="1">
      <c r="A71" s="60" t="s">
        <v>119</v>
      </c>
      <c r="B71" s="61" t="s">
        <v>5</v>
      </c>
      <c r="C71" s="62">
        <f t="shared" si="5"/>
        <v>100306</v>
      </c>
      <c r="D71" s="114" t="s">
        <v>46</v>
      </c>
      <c r="E71" s="61" t="s">
        <v>7</v>
      </c>
      <c r="F71" s="63"/>
      <c r="G71" s="64">
        <f t="shared" si="6"/>
        <v>129.03</v>
      </c>
      <c r="H71" s="59">
        <f t="shared" si="4"/>
        <v>89.030699999999996</v>
      </c>
      <c r="I71" s="53"/>
    </row>
    <row r="72" spans="1:9" s="80" customFormat="1" ht="18" customHeight="1">
      <c r="A72" s="60" t="s">
        <v>120</v>
      </c>
      <c r="B72" s="61" t="s">
        <v>5</v>
      </c>
      <c r="C72" s="62">
        <f t="shared" si="5"/>
        <v>100306</v>
      </c>
      <c r="D72" s="114" t="s">
        <v>47</v>
      </c>
      <c r="E72" s="61" t="s">
        <v>7</v>
      </c>
      <c r="F72" s="72"/>
      <c r="G72" s="64">
        <f t="shared" si="6"/>
        <v>129.03</v>
      </c>
      <c r="H72" s="59">
        <f t="shared" si="4"/>
        <v>89.030699999999996</v>
      </c>
      <c r="I72" s="79"/>
    </row>
    <row r="73" spans="1:9" s="68" customFormat="1" ht="18" customHeight="1">
      <c r="A73" s="60" t="s">
        <v>121</v>
      </c>
      <c r="B73" s="61" t="s">
        <v>5</v>
      </c>
      <c r="C73" s="62">
        <f t="shared" si="5"/>
        <v>100306</v>
      </c>
      <c r="D73" s="114" t="s">
        <v>48</v>
      </c>
      <c r="E73" s="61" t="s">
        <v>7</v>
      </c>
      <c r="F73" s="78"/>
      <c r="G73" s="64">
        <f t="shared" si="6"/>
        <v>129.03</v>
      </c>
      <c r="H73" s="59">
        <f t="shared" si="4"/>
        <v>89.030699999999996</v>
      </c>
      <c r="I73" s="76"/>
    </row>
    <row r="74" spans="1:9" s="80" customFormat="1" ht="18" customHeight="1">
      <c r="A74" s="60" t="s">
        <v>122</v>
      </c>
      <c r="B74" s="61" t="s">
        <v>16</v>
      </c>
      <c r="C74" s="62">
        <f t="shared" si="5"/>
        <v>100306</v>
      </c>
      <c r="D74" s="114" t="s">
        <v>49</v>
      </c>
      <c r="E74" s="61" t="s">
        <v>7</v>
      </c>
      <c r="F74" s="72"/>
      <c r="G74" s="64">
        <f t="shared" si="6"/>
        <v>129.03</v>
      </c>
      <c r="H74" s="59">
        <f t="shared" si="4"/>
        <v>89.030699999999996</v>
      </c>
      <c r="I74" s="79"/>
    </row>
    <row r="75" spans="1:9" s="81" customFormat="1" ht="18" customHeight="1">
      <c r="A75" s="60" t="s">
        <v>123</v>
      </c>
      <c r="B75" s="61" t="s">
        <v>5</v>
      </c>
      <c r="C75" s="62">
        <f t="shared" si="5"/>
        <v>100306</v>
      </c>
      <c r="D75" s="114" t="s">
        <v>50</v>
      </c>
      <c r="E75" s="61" t="s">
        <v>7</v>
      </c>
      <c r="F75" s="78"/>
      <c r="G75" s="64">
        <f t="shared" si="6"/>
        <v>129.03</v>
      </c>
      <c r="H75" s="59">
        <f t="shared" si="4"/>
        <v>89.030699999999996</v>
      </c>
      <c r="I75" s="79"/>
    </row>
    <row r="76" spans="1:9" s="80" customFormat="1" ht="18" customHeight="1">
      <c r="A76" s="60" t="s">
        <v>124</v>
      </c>
      <c r="B76" s="61" t="s">
        <v>5</v>
      </c>
      <c r="C76" s="62">
        <f t="shared" si="5"/>
        <v>100306</v>
      </c>
      <c r="D76" s="114" t="s">
        <v>51</v>
      </c>
      <c r="E76" s="61" t="s">
        <v>7</v>
      </c>
      <c r="F76" s="72"/>
      <c r="G76" s="64">
        <f t="shared" si="6"/>
        <v>129.03</v>
      </c>
      <c r="H76" s="59">
        <f t="shared" si="4"/>
        <v>89.030699999999996</v>
      </c>
      <c r="I76" s="79"/>
    </row>
    <row r="77" spans="1:9" s="81" customFormat="1" ht="18" customHeight="1">
      <c r="A77" s="60" t="s">
        <v>125</v>
      </c>
      <c r="B77" s="61" t="s">
        <v>5</v>
      </c>
      <c r="C77" s="62">
        <f t="shared" si="5"/>
        <v>100306</v>
      </c>
      <c r="D77" s="114" t="s">
        <v>52</v>
      </c>
      <c r="E77" s="61" t="s">
        <v>7</v>
      </c>
      <c r="F77" s="63"/>
      <c r="G77" s="64">
        <f t="shared" si="6"/>
        <v>129.03</v>
      </c>
      <c r="H77" s="59">
        <f t="shared" si="4"/>
        <v>89.030699999999996</v>
      </c>
      <c r="I77" s="82"/>
    </row>
    <row r="78" spans="1:9" s="81" customFormat="1" ht="18" customHeight="1">
      <c r="A78" s="60" t="s">
        <v>126</v>
      </c>
      <c r="B78" s="61" t="s">
        <v>5</v>
      </c>
      <c r="C78" s="62">
        <f t="shared" si="5"/>
        <v>100306</v>
      </c>
      <c r="D78" s="114" t="s">
        <v>53</v>
      </c>
      <c r="E78" s="61" t="s">
        <v>7</v>
      </c>
      <c r="F78" s="63"/>
      <c r="G78" s="64">
        <f t="shared" si="6"/>
        <v>129.03</v>
      </c>
      <c r="H78" s="59">
        <f t="shared" si="4"/>
        <v>89.030699999999996</v>
      </c>
      <c r="I78" s="82"/>
    </row>
    <row r="79" spans="1:9" s="81" customFormat="1" ht="18" customHeight="1">
      <c r="A79" s="60" t="s">
        <v>127</v>
      </c>
      <c r="B79" s="61" t="s">
        <v>5</v>
      </c>
      <c r="C79" s="62">
        <f t="shared" si="5"/>
        <v>100306</v>
      </c>
      <c r="D79" s="114" t="s">
        <v>100</v>
      </c>
      <c r="E79" s="61" t="s">
        <v>7</v>
      </c>
      <c r="F79" s="63"/>
      <c r="G79" s="64">
        <f t="shared" si="6"/>
        <v>129.03</v>
      </c>
      <c r="H79" s="59">
        <f t="shared" si="4"/>
        <v>89.030699999999996</v>
      </c>
      <c r="I79" s="82"/>
    </row>
    <row r="80" spans="1:9" s="81" customFormat="1" ht="18" customHeight="1">
      <c r="A80" s="60" t="s">
        <v>128</v>
      </c>
      <c r="B80" s="61" t="s">
        <v>5</v>
      </c>
      <c r="C80" s="62">
        <f t="shared" si="5"/>
        <v>100306</v>
      </c>
      <c r="D80" s="114" t="s">
        <v>54</v>
      </c>
      <c r="E80" s="61" t="s">
        <v>7</v>
      </c>
      <c r="F80" s="63"/>
      <c r="G80" s="64">
        <f t="shared" si="6"/>
        <v>129.03</v>
      </c>
      <c r="H80" s="59">
        <f t="shared" si="4"/>
        <v>89.030699999999996</v>
      </c>
      <c r="I80" s="82"/>
    </row>
    <row r="81" spans="1:11" s="81" customFormat="1" ht="18" customHeight="1">
      <c r="A81" s="60" t="s">
        <v>129</v>
      </c>
      <c r="B81" s="61" t="s">
        <v>5</v>
      </c>
      <c r="C81" s="62">
        <f t="shared" si="5"/>
        <v>100306</v>
      </c>
      <c r="D81" s="114" t="s">
        <v>55</v>
      </c>
      <c r="E81" s="61" t="s">
        <v>7</v>
      </c>
      <c r="F81" s="63"/>
      <c r="G81" s="64">
        <f t="shared" si="6"/>
        <v>129.03</v>
      </c>
      <c r="H81" s="59">
        <f t="shared" si="4"/>
        <v>89.030699999999996</v>
      </c>
      <c r="I81" s="82"/>
    </row>
    <row r="82" spans="1:11" s="81" customFormat="1" ht="18" customHeight="1">
      <c r="A82" s="60" t="s">
        <v>130</v>
      </c>
      <c r="B82" s="61" t="s">
        <v>5</v>
      </c>
      <c r="C82" s="62">
        <f t="shared" si="5"/>
        <v>100306</v>
      </c>
      <c r="D82" s="114" t="s">
        <v>56</v>
      </c>
      <c r="E82" s="61" t="s">
        <v>7</v>
      </c>
      <c r="F82" s="63"/>
      <c r="G82" s="64">
        <f t="shared" si="6"/>
        <v>129.03</v>
      </c>
      <c r="H82" s="59">
        <f t="shared" si="4"/>
        <v>89.030699999999996</v>
      </c>
      <c r="I82" s="82"/>
    </row>
    <row r="83" spans="1:11" s="68" customFormat="1" ht="29.4" customHeight="1">
      <c r="A83" s="60" t="s">
        <v>131</v>
      </c>
      <c r="B83" s="61" t="s">
        <v>5</v>
      </c>
      <c r="C83" s="62">
        <f t="shared" si="5"/>
        <v>100306</v>
      </c>
      <c r="D83" s="114" t="s">
        <v>57</v>
      </c>
      <c r="E83" s="61" t="s">
        <v>7</v>
      </c>
      <c r="F83" s="78"/>
      <c r="G83" s="64">
        <f t="shared" si="6"/>
        <v>129.03</v>
      </c>
      <c r="H83" s="59">
        <f t="shared" si="4"/>
        <v>89.030699999999996</v>
      </c>
      <c r="I83" s="83"/>
    </row>
    <row r="84" spans="1:11" s="80" customFormat="1" ht="18" customHeight="1">
      <c r="A84" s="60" t="s">
        <v>132</v>
      </c>
      <c r="B84" s="61" t="s">
        <v>5</v>
      </c>
      <c r="C84" s="62">
        <f t="shared" si="5"/>
        <v>100306</v>
      </c>
      <c r="D84" s="114" t="s">
        <v>58</v>
      </c>
      <c r="E84" s="61" t="s">
        <v>7</v>
      </c>
      <c r="F84" s="72"/>
      <c r="G84" s="64">
        <f t="shared" si="6"/>
        <v>129.03</v>
      </c>
      <c r="H84" s="59">
        <f t="shared" si="4"/>
        <v>89.030699999999996</v>
      </c>
      <c r="I84" s="82"/>
    </row>
    <row r="85" spans="1:11" s="68" customFormat="1" ht="18" customHeight="1">
      <c r="A85" s="60" t="s">
        <v>133</v>
      </c>
      <c r="B85" s="61" t="s">
        <v>5</v>
      </c>
      <c r="C85" s="62">
        <f t="shared" si="5"/>
        <v>100306</v>
      </c>
      <c r="D85" s="114" t="s">
        <v>59</v>
      </c>
      <c r="E85" s="61" t="s">
        <v>7</v>
      </c>
      <c r="F85" s="63"/>
      <c r="G85" s="64">
        <f t="shared" si="6"/>
        <v>129.03</v>
      </c>
      <c r="H85" s="59">
        <f t="shared" si="4"/>
        <v>89.030699999999996</v>
      </c>
      <c r="I85" s="76"/>
    </row>
    <row r="86" spans="1:11" s="68" customFormat="1" ht="18" customHeight="1">
      <c r="A86" s="60" t="s">
        <v>134</v>
      </c>
      <c r="B86" s="61" t="s">
        <v>5</v>
      </c>
      <c r="C86" s="62">
        <f t="shared" si="5"/>
        <v>100306</v>
      </c>
      <c r="D86" s="114" t="s">
        <v>60</v>
      </c>
      <c r="E86" s="61" t="s">
        <v>7</v>
      </c>
      <c r="F86" s="63"/>
      <c r="G86" s="64">
        <f t="shared" si="6"/>
        <v>129.03</v>
      </c>
      <c r="H86" s="59">
        <f t="shared" si="4"/>
        <v>89.030699999999996</v>
      </c>
      <c r="I86" s="84"/>
    </row>
    <row r="87" spans="1:11" s="68" customFormat="1" ht="18" customHeight="1">
      <c r="A87" s="60" t="s">
        <v>135</v>
      </c>
      <c r="B87" s="61" t="s">
        <v>5</v>
      </c>
      <c r="C87" s="62">
        <f t="shared" si="5"/>
        <v>100306</v>
      </c>
      <c r="D87" s="114" t="s">
        <v>61</v>
      </c>
      <c r="E87" s="61" t="s">
        <v>7</v>
      </c>
      <c r="F87" s="78"/>
      <c r="G87" s="64">
        <f t="shared" si="6"/>
        <v>129.03</v>
      </c>
      <c r="H87" s="59">
        <f t="shared" si="4"/>
        <v>89.030699999999996</v>
      </c>
      <c r="I87" s="76"/>
    </row>
    <row r="88" spans="1:11" s="68" customFormat="1" ht="18" customHeight="1" thickBot="1">
      <c r="A88" s="85" t="s">
        <v>136</v>
      </c>
      <c r="B88" s="86" t="s">
        <v>16</v>
      </c>
      <c r="C88" s="87">
        <v>100306</v>
      </c>
      <c r="D88" s="115" t="s">
        <v>62</v>
      </c>
      <c r="E88" s="61" t="s">
        <v>7</v>
      </c>
      <c r="F88" s="88"/>
      <c r="G88" s="89">
        <f t="shared" si="6"/>
        <v>129.03</v>
      </c>
      <c r="H88" s="59">
        <f t="shared" si="4"/>
        <v>89.030699999999996</v>
      </c>
      <c r="I88" s="76"/>
    </row>
    <row r="89" spans="1:11" s="68" customFormat="1" ht="18" customHeight="1" thickBot="1">
      <c r="A89" s="47"/>
      <c r="B89" s="48"/>
      <c r="C89" s="49"/>
      <c r="D89" s="111"/>
      <c r="E89" s="50"/>
      <c r="F89" s="51" t="s">
        <v>139</v>
      </c>
      <c r="G89" s="90">
        <f>(G14+G46+G48+G55+G61+G56)*15000</f>
        <v>624959.41343761107</v>
      </c>
      <c r="H89" s="90">
        <f>(H14+H46+H48+H55+H61+H56)*15000</f>
        <v>431221.9952719516</v>
      </c>
      <c r="I89" s="91">
        <f>H89/G89</f>
        <v>0.69</v>
      </c>
      <c r="K89" s="128"/>
    </row>
    <row r="90" spans="1:11" ht="18" customHeight="1">
      <c r="A90" s="92"/>
      <c r="B90" s="92"/>
      <c r="C90" s="93"/>
      <c r="D90" s="94"/>
      <c r="E90" s="95"/>
      <c r="F90" s="96"/>
      <c r="G90" s="30"/>
      <c r="H90" s="30"/>
    </row>
    <row r="91" spans="1:11" ht="18" customHeight="1">
      <c r="A91" s="97"/>
      <c r="B91" s="98"/>
      <c r="C91" s="99"/>
      <c r="D91" s="100"/>
      <c r="E91" s="95"/>
      <c r="F91" s="122"/>
      <c r="G91" s="122"/>
      <c r="H91" s="122"/>
    </row>
    <row r="94" spans="1:11">
      <c r="H94" s="108" t="s">
        <v>147</v>
      </c>
    </row>
    <row r="95" spans="1:11">
      <c r="H95" s="108" t="s">
        <v>148</v>
      </c>
    </row>
    <row r="96" spans="1:11">
      <c r="H96" s="108" t="s">
        <v>149</v>
      </c>
    </row>
    <row r="97" spans="8:8">
      <c r="H97" s="108" t="s">
        <v>150</v>
      </c>
    </row>
  </sheetData>
  <sheetProtection selectLockedCells="1"/>
  <mergeCells count="17">
    <mergeCell ref="F91:H91"/>
    <mergeCell ref="E9:F9"/>
    <mergeCell ref="A10:H10"/>
    <mergeCell ref="B61:C61"/>
    <mergeCell ref="A9:D9"/>
    <mergeCell ref="E8:F8"/>
    <mergeCell ref="A1:E1"/>
    <mergeCell ref="A2:E2"/>
    <mergeCell ref="A3:E3"/>
    <mergeCell ref="C4:D4"/>
    <mergeCell ref="A6:B6"/>
    <mergeCell ref="C6:D6"/>
    <mergeCell ref="E7:F7"/>
    <mergeCell ref="A7:B7"/>
    <mergeCell ref="A4:B4"/>
    <mergeCell ref="C5:E5"/>
    <mergeCell ref="A5:B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0" firstPageNumber="0" orientation="portrait" horizontalDpi="300" verticalDpi="300" r:id="rId1"/>
  <headerFooter>
    <oddFooter>&amp;CPágina &amp;P de &amp;N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7:C17"/>
  <sheetViews>
    <sheetView zoomScale="150" zoomScaleNormal="150" zoomScaleSheetLayoutView="100" workbookViewId="0">
      <selection activeCell="C17" sqref="C17"/>
    </sheetView>
  </sheetViews>
  <sheetFormatPr defaultRowHeight="13.8"/>
  <cols>
    <col min="1" max="1" width="79.8984375" customWidth="1"/>
    <col min="2" max="2" width="10.59765625" customWidth="1"/>
    <col min="3" max="3" width="12.59765625" customWidth="1"/>
  </cols>
  <sheetData>
    <row r="7" spans="1:3" ht="14.4" thickBot="1"/>
    <row r="8" spans="1:3" ht="15.6" thickBot="1">
      <c r="A8" s="20" t="s">
        <v>99</v>
      </c>
      <c r="B8" s="12"/>
      <c r="C8" s="13"/>
    </row>
    <row r="9" spans="1:3" ht="15.6" thickBot="1">
      <c r="A9" s="17"/>
      <c r="B9" s="18"/>
      <c r="C9" s="19"/>
    </row>
    <row r="10" spans="1:3" ht="14.4" thickBot="1">
      <c r="A10" s="14" t="s">
        <v>63</v>
      </c>
      <c r="B10" s="15" t="s">
        <v>6</v>
      </c>
      <c r="C10" s="16">
        <v>100</v>
      </c>
    </row>
    <row r="11" spans="1:3">
      <c r="A11" s="4" t="s">
        <v>64</v>
      </c>
      <c r="B11" s="9">
        <f>SERVIÇOS!H14</f>
        <v>14.7591</v>
      </c>
      <c r="C11" s="7">
        <f>B11*$C$10</f>
        <v>1475.91</v>
      </c>
    </row>
    <row r="12" spans="1:3">
      <c r="A12" s="3" t="s">
        <v>65</v>
      </c>
      <c r="B12" s="2">
        <f>SERVIÇOS!H46</f>
        <v>2.0838000000000001</v>
      </c>
      <c r="C12" s="1">
        <f t="shared" ref="C12:C16" si="0">B12*$C$10</f>
        <v>208.38</v>
      </c>
    </row>
    <row r="13" spans="1:3">
      <c r="A13" s="3" t="s">
        <v>66</v>
      </c>
      <c r="B13" s="2">
        <f>SERVIÇOS!H48</f>
        <v>4.7610000000000001</v>
      </c>
      <c r="C13" s="1">
        <f t="shared" si="0"/>
        <v>476.1</v>
      </c>
    </row>
    <row r="14" spans="1:3">
      <c r="A14" s="3" t="s">
        <v>67</v>
      </c>
      <c r="B14" s="2">
        <f>SERVIÇOS!H56</f>
        <v>2.3460000000000001</v>
      </c>
      <c r="C14" s="1">
        <f t="shared" si="0"/>
        <v>234.60000000000002</v>
      </c>
    </row>
    <row r="15" spans="1:3">
      <c r="A15" s="3" t="s">
        <v>68</v>
      </c>
      <c r="B15" s="2">
        <f>SERVIÇOS!H55</f>
        <v>1.8354000000000001</v>
      </c>
      <c r="C15" s="1">
        <f t="shared" si="0"/>
        <v>183.54000000000002</v>
      </c>
    </row>
    <row r="16" spans="1:3" ht="14.4" thickBot="1">
      <c r="A16" s="5" t="s">
        <v>69</v>
      </c>
      <c r="B16" s="8">
        <f>SERVIÇOS!G61</f>
        <v>4.2939608958407396</v>
      </c>
      <c r="C16" s="6">
        <f t="shared" si="0"/>
        <v>429.39608958407393</v>
      </c>
    </row>
    <row r="17" spans="1:3" ht="14.4" thickBot="1">
      <c r="A17" s="21" t="s">
        <v>140</v>
      </c>
      <c r="B17" s="10"/>
      <c r="C17" s="11">
        <f>SUM(C11:C16)</f>
        <v>3007.9260895840735</v>
      </c>
    </row>
  </sheetData>
  <printOptions horizontalCentered="1" verticalCentered="1"/>
  <pageMargins left="0.51181102362204722" right="0.51181102362204722" top="0.78740157480314965" bottom="0.78740157480314965" header="0.31496062992125984" footer="0.31496062992125984"/>
  <pageSetup paperSize="9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SERVIÇOS</vt:lpstr>
      <vt:lpstr>EXEMPLO</vt:lpstr>
      <vt:lpstr>EXEMPLO!Area_de_impressao</vt:lpstr>
      <vt:lpstr>SERVIÇOS!Area_de_impressao</vt:lpstr>
      <vt:lpstr>SERVIÇOS!Titulos_de_impressao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Marcia Elizabeth Pinheiro</dc:creator>
  <cp:keywords/>
  <dc:description/>
  <cp:lastModifiedBy>Lucas Mutti Carvalho Almeida de Santana</cp:lastModifiedBy>
  <cp:revision>13</cp:revision>
  <cp:lastPrinted>2024-01-28T19:45:31Z</cp:lastPrinted>
  <dcterms:created xsi:type="dcterms:W3CDTF">2023-06-19T09:27:52Z</dcterms:created>
  <dcterms:modified xsi:type="dcterms:W3CDTF">2024-01-29T19:01:01Z</dcterms:modified>
  <cp:category/>
  <cp:contentStatus/>
</cp:coreProperties>
</file>